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han\OneDrive\Acoustics Engineering\Dirac\TN012 - Using Dirac for EN 1793-5 measurements\"/>
    </mc:Choice>
  </mc:AlternateContent>
  <xr:revisionPtr revIDLastSave="27" documentId="13_ncr:1_{1815DCC0-DC6B-4E09-96F8-568775798FCF}" xr6:coauthVersionLast="43" xr6:coauthVersionMax="43" xr10:uidLastSave="{4091D5FC-04B7-4F90-968D-9D8443D454EC}"/>
  <bookViews>
    <workbookView xWindow="3495" yWindow="960" windowWidth="21600" windowHeight="16500" xr2:uid="{00000000-000D-0000-FFFF-FFFF00000000}"/>
  </bookViews>
  <sheets>
    <sheet name="RI" sheetId="4" r:id="rId1"/>
    <sheet name="Short" sheetId="2" r:id="rId2"/>
    <sheet name="Long" sheetId="7" r:id="rId3"/>
    <sheet name="Directivity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4" i="4" l="1"/>
  <c r="V13" i="4"/>
  <c r="V12" i="4"/>
  <c r="V11" i="4"/>
  <c r="V10" i="4"/>
  <c r="V9" i="4"/>
  <c r="V8" i="4"/>
  <c r="V7" i="4"/>
  <c r="V6" i="4"/>
  <c r="E11" i="4" l="1"/>
  <c r="D11" i="4"/>
  <c r="C11" i="4"/>
  <c r="E10" i="4"/>
  <c r="D10" i="4"/>
  <c r="C10" i="4"/>
  <c r="E9" i="4"/>
  <c r="D9" i="4"/>
  <c r="C9" i="4"/>
  <c r="E8" i="4"/>
  <c r="D8" i="4"/>
  <c r="C8" i="4"/>
  <c r="E7" i="4"/>
  <c r="D7" i="4"/>
  <c r="C7" i="4"/>
  <c r="E6" i="4"/>
  <c r="D6" i="4"/>
  <c r="C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N15" i="4" l="1"/>
  <c r="N18" i="4" s="1"/>
  <c r="J15" i="4"/>
  <c r="J18" i="4" s="1"/>
  <c r="F15" i="4"/>
  <c r="F18" i="4" s="1"/>
  <c r="R15" i="4"/>
  <c r="R18" i="4" s="1"/>
  <c r="T15" i="4"/>
  <c r="T18" i="4" s="1"/>
  <c r="P15" i="4"/>
  <c r="P18" i="4" s="1"/>
  <c r="L15" i="4"/>
  <c r="L18" i="4" s="1"/>
  <c r="H15" i="4"/>
  <c r="H18" i="4" s="1"/>
  <c r="S15" i="4"/>
  <c r="S18" i="4" s="1"/>
  <c r="O15" i="4"/>
  <c r="O18" i="4" s="1"/>
  <c r="K15" i="4"/>
  <c r="K18" i="4" s="1"/>
  <c r="G15" i="4"/>
  <c r="G18" i="4" s="1"/>
  <c r="M15" i="4"/>
  <c r="M18" i="4" s="1"/>
  <c r="I15" i="4"/>
  <c r="I18" i="4" s="1"/>
  <c r="C15" i="4"/>
  <c r="C18" i="4" s="1"/>
  <c r="E15" i="4"/>
  <c r="E18" i="4" s="1"/>
  <c r="D15" i="4"/>
  <c r="D18" i="4" s="1"/>
  <c r="Q15" i="4"/>
  <c r="Q18" i="4" s="1"/>
  <c r="C19" i="4" l="1"/>
</calcChain>
</file>

<file path=xl/sharedStrings.xml><?xml version="1.0" encoding="utf-8"?>
<sst xmlns="http://schemas.openxmlformats.org/spreadsheetml/2006/main" count="77" uniqueCount="33">
  <si>
    <t>RI [-]</t>
  </si>
  <si>
    <t>Third Octaves</t>
  </si>
  <si>
    <t>Frequency:</t>
  </si>
  <si>
    <t>Cgeo</t>
  </si>
  <si>
    <t>Mic pos</t>
  </si>
  <si>
    <t>Cgain</t>
  </si>
  <si>
    <t>RI</t>
  </si>
  <si>
    <t>factor</t>
  </si>
  <si>
    <t>Traffic noise</t>
  </si>
  <si>
    <t>Frequency [Hz]:</t>
  </si>
  <si>
    <t>Zircon directivity values</t>
  </si>
  <si>
    <r>
      <t>DL</t>
    </r>
    <r>
      <rPr>
        <vertAlign val="subscript"/>
        <sz val="10"/>
        <rFont val="Arial"/>
        <family val="2"/>
      </rPr>
      <t>RI</t>
    </r>
    <r>
      <rPr>
        <sz val="10"/>
        <rFont val="Arial"/>
        <family val="2"/>
      </rPr>
      <t xml:space="preserve"> [dB]</t>
    </r>
  </si>
  <si>
    <t>Processed</t>
  </si>
  <si>
    <t xml:space="preserve">Number of Measurements                                                                                                                            </t>
  </si>
  <si>
    <t xml:space="preserve">Standard Deviation                                                                                                                                </t>
  </si>
  <si>
    <t xml:space="preserve">Minimum                                                                                                                                           </t>
  </si>
  <si>
    <t xml:space="preserve">Maximum                                                                                                                                           </t>
  </si>
  <si>
    <t xml:space="preserve">Average                                                                                                                                           </t>
  </si>
  <si>
    <t>Cgain [-]</t>
  </si>
  <si>
    <t>C:\Users\han\OneDrive\Dirac\IR Measurement S1R1A0_proc.wav</t>
  </si>
  <si>
    <t>C:\Users\han\OneDrive\Dirac\IR Measurement S1R2A0_proc.wav</t>
  </si>
  <si>
    <t>C:\Users\han\OneDrive\Dirac\IR Measurement S1R3A0_proc.wav</t>
  </si>
  <si>
    <t>C:\Users\han\OneDrive\Dirac\IR Measurement S1R4A0_proc.wav</t>
  </si>
  <si>
    <t>C:\Users\han\OneDrive\Dirac\IR Measurement S1R5A0_proc.wav</t>
  </si>
  <si>
    <t>C:\Users\han\OneDrive\Dirac\IR Measurement S1R6A0_proc.wav</t>
  </si>
  <si>
    <t>C:\Users\han\OneDrive\Dirac\IR Measurement S1R7A0_proc.wav</t>
  </si>
  <si>
    <t>C:\Users\han\OneDrive\Dirac\IR Measurement S1R8A0_proc.wav</t>
  </si>
  <si>
    <t>C:\Users\han\OneDrive\Dirac\IR Measurement S1R9A0_proc.wav</t>
  </si>
  <si>
    <t xml:space="preserve">Number of Measurements                                                                                     </t>
  </si>
  <si>
    <t xml:space="preserve">Standard Deviation                                                                                         </t>
  </si>
  <si>
    <t xml:space="preserve">Minimum                                                                                                    </t>
  </si>
  <si>
    <t xml:space="preserve">Maximum                                                                                                    </t>
  </si>
  <si>
    <t xml:space="preserve">Average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</si>
</sst>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vertAlign val="subscript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theme="4" tint="0.39994506668294322"/>
      </right>
      <top/>
      <bottom/>
      <diagonal/>
    </border>
    <border>
      <left/>
      <right style="medium">
        <color theme="4" tint="0.39994506668294322"/>
      </right>
      <top/>
      <bottom style="medium">
        <color theme="4" tint="0.39994506668294322"/>
      </bottom>
      <diagonal/>
    </border>
  </borders>
  <cellStyleXfs count="7">
    <xf numFmtId="0" fontId="0" fillId="0" borderId="0"/>
    <xf numFmtId="0" fontId="7" fillId="3" borderId="0" applyNumberFormat="0" applyBorder="0" applyAlignment="0" applyProtection="0"/>
    <xf numFmtId="0" fontId="4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0" borderId="2" applyNumberFormat="0" applyFill="0" applyAlignment="0" applyProtection="0"/>
    <xf numFmtId="0" fontId="1" fillId="8" borderId="0" applyNumberFormat="0" applyBorder="0" applyAlignment="0" applyProtection="0"/>
  </cellStyleXfs>
  <cellXfs count="25">
    <xf numFmtId="0" fontId="0" fillId="0" borderId="0" xfId="0"/>
    <xf numFmtId="2" fontId="0" fillId="0" borderId="0" xfId="0" applyNumberFormat="1"/>
    <xf numFmtId="0" fontId="3" fillId="0" borderId="0" xfId="0" applyFont="1"/>
    <xf numFmtId="0" fontId="0" fillId="4" borderId="0" xfId="0" applyFill="1"/>
    <xf numFmtId="0" fontId="0" fillId="0" borderId="0" xfId="0" applyFill="1"/>
    <xf numFmtId="0" fontId="0" fillId="5" borderId="0" xfId="0" applyFill="1"/>
    <xf numFmtId="0" fontId="3" fillId="4" borderId="0" xfId="0" applyFont="1" applyFill="1"/>
    <xf numFmtId="0" fontId="3" fillId="6" borderId="0" xfId="0" applyFont="1" applyFill="1"/>
    <xf numFmtId="2" fontId="0" fillId="0" borderId="0" xfId="0" applyNumberFormat="1" applyFill="1"/>
    <xf numFmtId="1" fontId="0" fillId="0" borderId="0" xfId="0" applyNumberFormat="1" applyFill="1"/>
    <xf numFmtId="164" fontId="0" fillId="0" borderId="0" xfId="0" applyNumberFormat="1" applyFill="1"/>
    <xf numFmtId="0" fontId="5" fillId="2" borderId="0" xfId="4"/>
    <xf numFmtId="0" fontId="5" fillId="2" borderId="0" xfId="4" applyAlignment="1">
      <alignment horizontal="center"/>
    </xf>
    <xf numFmtId="2" fontId="7" fillId="3" borderId="0" xfId="1" applyNumberFormat="1"/>
    <xf numFmtId="0" fontId="4" fillId="7" borderId="1" xfId="3" applyFill="1" applyBorder="1" applyAlignment="1">
      <alignment horizontal="center"/>
    </xf>
    <xf numFmtId="0" fontId="0" fillId="0" borderId="0" xfId="0" applyFill="1" applyBorder="1"/>
    <xf numFmtId="0" fontId="4" fillId="0" borderId="0" xfId="2" applyFill="1" applyBorder="1" applyAlignment="1">
      <alignment horizontal="center"/>
    </xf>
    <xf numFmtId="0" fontId="5" fillId="0" borderId="0" xfId="4" applyFill="1" applyBorder="1" applyAlignment="1">
      <alignment horizontal="center"/>
    </xf>
    <xf numFmtId="2" fontId="0" fillId="0" borderId="0" xfId="0" applyNumberFormat="1" applyFill="1" applyBorder="1"/>
    <xf numFmtId="2" fontId="6" fillId="3" borderId="2" xfId="5" applyNumberFormat="1" applyFill="1"/>
    <xf numFmtId="0" fontId="4" fillId="7" borderId="3" xfId="2" applyFill="1" applyBorder="1"/>
    <xf numFmtId="0" fontId="4" fillId="7" borderId="4" xfId="2" applyFill="1" applyBorder="1"/>
    <xf numFmtId="2" fontId="1" fillId="8" borderId="0" xfId="6" applyNumberFormat="1"/>
    <xf numFmtId="0" fontId="8" fillId="0" borderId="0" xfId="0" applyFont="1"/>
    <xf numFmtId="165" fontId="0" fillId="0" borderId="0" xfId="0" applyNumberFormat="1"/>
  </cellXfs>
  <cellStyles count="7">
    <cellStyle name="20% - Accent6" xfId="6" builtinId="50"/>
    <cellStyle name="40% - Accent6" xfId="1" builtinId="51"/>
    <cellStyle name="Heading 3" xfId="2" builtinId="18"/>
    <cellStyle name="Heading 4" xfId="3" builtinId="19"/>
    <cellStyle name="Neutral" xfId="4" builtinId="28"/>
    <cellStyle name="Normal" xfId="0" builtinId="0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V34"/>
  <sheetViews>
    <sheetView tabSelected="1" workbookViewId="0">
      <selection activeCell="C19" sqref="C19"/>
    </sheetView>
  </sheetViews>
  <sheetFormatPr defaultRowHeight="12.75" x14ac:dyDescent="0.2"/>
  <cols>
    <col min="2" max="2" width="14.42578125" bestFit="1" customWidth="1"/>
    <col min="3" max="20" width="6.85546875" customWidth="1"/>
  </cols>
  <sheetData>
    <row r="4" spans="2:22" ht="15" x14ac:dyDescent="0.25">
      <c r="B4" s="20" t="s">
        <v>9</v>
      </c>
      <c r="C4" s="11">
        <v>100</v>
      </c>
      <c r="D4" s="11">
        <v>125</v>
      </c>
      <c r="E4" s="11">
        <v>160</v>
      </c>
      <c r="F4" s="11">
        <v>200</v>
      </c>
      <c r="G4" s="11">
        <v>250</v>
      </c>
      <c r="H4" s="11">
        <v>315</v>
      </c>
      <c r="I4" s="11">
        <v>400</v>
      </c>
      <c r="J4" s="11">
        <v>500</v>
      </c>
      <c r="K4" s="11">
        <v>630</v>
      </c>
      <c r="L4" s="11">
        <v>800</v>
      </c>
      <c r="M4" s="11">
        <v>1000</v>
      </c>
      <c r="N4" s="11">
        <v>1250</v>
      </c>
      <c r="O4" s="11">
        <v>1600</v>
      </c>
      <c r="P4" s="11">
        <v>2000</v>
      </c>
      <c r="Q4" s="11">
        <v>2500</v>
      </c>
      <c r="R4" s="11">
        <v>3150</v>
      </c>
      <c r="S4" s="11">
        <v>4000</v>
      </c>
      <c r="T4" s="11">
        <v>5000</v>
      </c>
    </row>
    <row r="5" spans="2:22" ht="15.75" thickBot="1" x14ac:dyDescent="0.3">
      <c r="B5" s="21" t="s">
        <v>4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4" t="s">
        <v>3</v>
      </c>
      <c r="V5" s="14" t="s">
        <v>5</v>
      </c>
    </row>
    <row r="6" spans="2:22" ht="15" x14ac:dyDescent="0.25">
      <c r="B6" s="12">
        <v>1</v>
      </c>
      <c r="C6" s="1">
        <f>Long!B4*$U6*$V6*Directivity!C6</f>
        <v>1.2640515158700001</v>
      </c>
      <c r="D6" s="1">
        <f>Long!C4*$U6*$V6*Directivity!D6</f>
        <v>0.99177813563399986</v>
      </c>
      <c r="E6" s="1">
        <f>Long!D4*$U6*$V6*Directivity!E6</f>
        <v>0.817073535096</v>
      </c>
      <c r="F6" s="1">
        <f>Short!E4*$U6*$V6*Directivity!F6</f>
        <v>0.81212173660800002</v>
      </c>
      <c r="G6" s="1">
        <f>Short!F4*$U6*$V6*Directivity!G6</f>
        <v>0.68131463048999996</v>
      </c>
      <c r="H6" s="1">
        <f>Short!G4*$U6*$V6*Directivity!H6</f>
        <v>0.57952447862399992</v>
      </c>
      <c r="I6" s="1">
        <f>Short!H4*$U6*$V6*Directivity!I6</f>
        <v>0.38061558943200002</v>
      </c>
      <c r="J6" s="1">
        <f>Short!I4*$U6*$V6*Directivity!J6</f>
        <v>0.10615156226999999</v>
      </c>
      <c r="K6" s="1">
        <f>Short!J4*$U6*$V6*Directivity!K6</f>
        <v>3.6478474343999992E-2</v>
      </c>
      <c r="L6" s="1">
        <f>Short!K4*$U6*$V6*Directivity!L6</f>
        <v>0.15412123467</v>
      </c>
      <c r="M6" s="1">
        <f>Short!L4*$U6*$V6*Directivity!M6</f>
        <v>0.25145248915800006</v>
      </c>
      <c r="N6" s="1">
        <f>Short!M4*$U6*$V6*Directivity!N6</f>
        <v>0.18826171275600001</v>
      </c>
      <c r="O6" s="1">
        <f>Short!N4*$U6*$V6*Directivity!O6</f>
        <v>0.10457924958000001</v>
      </c>
      <c r="P6" s="1">
        <f>Short!O4*$U6*$V6*Directivity!P6</f>
        <v>0.20160494125200001</v>
      </c>
      <c r="Q6" s="1">
        <f>Short!P4*$U6*$V6*Directivity!Q6</f>
        <v>0.24826295519999997</v>
      </c>
      <c r="R6" s="1">
        <f>Short!Q4*$U6*$V6*Directivity!R6</f>
        <v>0.131143741092</v>
      </c>
      <c r="S6" s="1">
        <f>Short!R4*$U6*$V6*Directivity!S6</f>
        <v>0.29582552937599998</v>
      </c>
      <c r="T6" s="1">
        <f>Short!S4*$U6*$V6*Directivity!T6</f>
        <v>0.47740127900399998</v>
      </c>
      <c r="U6" s="1">
        <v>1.8</v>
      </c>
      <c r="V6" s="22">
        <f>IF(ISBLANK(Short!B25), 1, Short!B25)</f>
        <v>0.94899999999999995</v>
      </c>
    </row>
    <row r="7" spans="2:22" ht="15" x14ac:dyDescent="0.25">
      <c r="B7" s="12">
        <v>2</v>
      </c>
      <c r="C7" s="1">
        <f>Long!B5*$U7*$V7*Directivity!C7</f>
        <v>1.207658380896</v>
      </c>
      <c r="D7" s="1">
        <f>Long!C5*$U7*$V7*Directivity!D7</f>
        <v>0.9478240938539999</v>
      </c>
      <c r="E7" s="1">
        <f>Long!D5*$U7*$V7*Directivity!E7</f>
        <v>0.78740520922800006</v>
      </c>
      <c r="F7" s="1">
        <f>Short!E5*$U7*$V7*Directivity!F7</f>
        <v>0.78029743945999985</v>
      </c>
      <c r="G7" s="1">
        <f>Short!F5*$U7*$V7*Directivity!G7</f>
        <v>0.6555521742</v>
      </c>
      <c r="H7" s="1">
        <f>Short!G5*$U7*$V7*Directivity!H7</f>
        <v>0.55616276964599998</v>
      </c>
      <c r="I7" s="1">
        <f>Short!H5*$U7*$V7*Directivity!I7</f>
        <v>0.37613332330199994</v>
      </c>
      <c r="J7" s="1">
        <f>Short!I5*$U7*$V7*Directivity!J7</f>
        <v>8.6545740027999987E-2</v>
      </c>
      <c r="K7" s="1">
        <f>Short!J5*$U7*$V7*Directivity!K7</f>
        <v>4.5920837511999997E-2</v>
      </c>
      <c r="L7" s="1">
        <f>Short!K5*$U7*$V7*Directivity!L7</f>
        <v>0.121692265486</v>
      </c>
      <c r="M7" s="1">
        <f>Short!L5*$U7*$V7*Directivity!M7</f>
        <v>0.18156020889599997</v>
      </c>
      <c r="N7" s="1">
        <f>Short!M5*$U7*$V7*Directivity!N7</f>
        <v>0.17124290726399999</v>
      </c>
      <c r="O7" s="1">
        <f>Short!N5*$U7*$V7*Directivity!O7</f>
        <v>5.9411390016000008E-2</v>
      </c>
      <c r="P7" s="1">
        <f>Short!O5*$U7*$V7*Directivity!P7</f>
        <v>0.25851261479999998</v>
      </c>
      <c r="Q7" s="1">
        <f>Short!P5*$U7*$V7*Directivity!Q7</f>
        <v>0.15920746160000002</v>
      </c>
      <c r="R7" s="1">
        <f>Short!Q5*$U7*$V7*Directivity!R7</f>
        <v>5.3302999859999999E-2</v>
      </c>
      <c r="S7" s="1">
        <f>Short!R5*$U7*$V7*Directivity!S7</f>
        <v>0.35589190474199994</v>
      </c>
      <c r="T7" s="1">
        <f>Short!S5*$U7*$V7*Directivity!T7</f>
        <v>0.70134216108000014</v>
      </c>
      <c r="U7" s="1">
        <v>1.87</v>
      </c>
      <c r="V7" s="22">
        <f>IF(ISBLANK(Short!B26), 1, Short!B26)</f>
        <v>0.94</v>
      </c>
    </row>
    <row r="8" spans="2:22" ht="15" x14ac:dyDescent="0.25">
      <c r="B8" s="12">
        <v>3</v>
      </c>
      <c r="C8" s="1">
        <f>Long!B6*$U8*$V8*Directivity!C8</f>
        <v>1.2390370740000001</v>
      </c>
      <c r="D8" s="1">
        <f>Long!C6*$U8*$V8*Directivity!D8</f>
        <v>0.97755352200000012</v>
      </c>
      <c r="E8" s="1">
        <f>Long!D6*$U8*$V8*Directivity!E8</f>
        <v>0.80275406399999993</v>
      </c>
      <c r="F8" s="1">
        <f>Short!E6*$U8*$V8*Directivity!F8</f>
        <v>0.80532950399999992</v>
      </c>
      <c r="G8" s="1">
        <f>Short!F6*$U8*$V8*Directivity!G8</f>
        <v>0.70132978800000001</v>
      </c>
      <c r="H8" s="1">
        <f>Short!G6*$U8*$V8*Directivity!H8</f>
        <v>0.63070761600000003</v>
      </c>
      <c r="I8" s="1">
        <f>Short!H6*$U8*$V8*Directivity!I8</f>
        <v>0.43899154200000001</v>
      </c>
      <c r="J8" s="1">
        <f>Short!I6*$U8*$V8*Directivity!J8</f>
        <v>0.16541343</v>
      </c>
      <c r="K8" s="1">
        <f>Short!J6*$U8*$V8*Directivity!K8</f>
        <v>7.6385339999999996E-2</v>
      </c>
      <c r="L8" s="1">
        <f>Short!K6*$U8*$V8*Directivity!L8</f>
        <v>5.5231289999999995E-2</v>
      </c>
      <c r="M8" s="1">
        <f>Short!L6*$U8*$V8*Directivity!M8</f>
        <v>0.25269364799999999</v>
      </c>
      <c r="N8" s="1">
        <f>Short!M6*$U8*$V8*Directivity!N8</f>
        <v>0.41763454200000005</v>
      </c>
      <c r="O8" s="1">
        <f>Short!N6*$U8*$V8*Directivity!O8</f>
        <v>0.274048866</v>
      </c>
      <c r="P8" s="1">
        <f>Short!O6*$U8*$V8*Directivity!P8</f>
        <v>0.13954485599999999</v>
      </c>
      <c r="Q8" s="1">
        <f>Short!P6*$U8*$V8*Directivity!Q8</f>
        <v>0.24015060000000002</v>
      </c>
      <c r="R8" s="1">
        <f>Short!Q6*$U8*$V8*Directivity!R8</f>
        <v>0.15811736400000001</v>
      </c>
      <c r="S8" s="1">
        <f>Short!R6*$U8*$V8*Directivity!S8</f>
        <v>0.722395656</v>
      </c>
      <c r="T8" s="1">
        <f>Short!S6*$U8*$V8*Directivity!T8</f>
        <v>0.55677121200000002</v>
      </c>
      <c r="U8" s="1">
        <v>1.8</v>
      </c>
      <c r="V8" s="22">
        <f>IF(ISBLANK(Short!B27), 1, Short!B27)</f>
        <v>1</v>
      </c>
    </row>
    <row r="9" spans="2:22" ht="15" x14ac:dyDescent="0.25">
      <c r="B9" s="12">
        <v>4</v>
      </c>
      <c r="C9" s="1">
        <f>Long!B7*$U9*$V9*Directivity!C9</f>
        <v>1.2951065358</v>
      </c>
      <c r="D9" s="1">
        <f>Long!C7*$U9*$V9*Directivity!D9</f>
        <v>1.0264292180999999</v>
      </c>
      <c r="E9" s="1">
        <f>Long!D7*$U9*$V9*Directivity!E9</f>
        <v>0.86832819810000006</v>
      </c>
      <c r="F9" s="1">
        <f>Short!E7*$U9*$V9*Directivity!F9</f>
        <v>0.84381883740000008</v>
      </c>
      <c r="G9" s="1">
        <f>Short!F7*$U9*$V9*Directivity!G9</f>
        <v>0.67599482720000004</v>
      </c>
      <c r="H9" s="1">
        <f>Short!G7*$U9*$V9*Directivity!H9</f>
        <v>0.52023381300000004</v>
      </c>
      <c r="I9" s="1">
        <f>Short!H7*$U9*$V9*Directivity!I9</f>
        <v>0.31774972680000002</v>
      </c>
      <c r="J9" s="1">
        <f>Short!I7*$U9*$V9*Directivity!J9</f>
        <v>0.1127393267</v>
      </c>
      <c r="K9" s="1">
        <f>Short!J7*$U9*$V9*Directivity!K9</f>
        <v>0.1197119583</v>
      </c>
      <c r="L9" s="1">
        <f>Short!K7*$U9*$V9*Directivity!L9</f>
        <v>0.14693496949999998</v>
      </c>
      <c r="M9" s="1">
        <f>Short!L7*$U9*$V9*Directivity!M9</f>
        <v>0.18071201280000002</v>
      </c>
      <c r="N9" s="1">
        <f>Short!M7*$U9*$V9*Directivity!N9</f>
        <v>0.1682766624</v>
      </c>
      <c r="O9" s="1">
        <f>Short!N7*$U9*$V9*Directivity!O9</f>
        <v>7.0946304000000002E-2</v>
      </c>
      <c r="P9" s="1">
        <f>Short!O7*$U9*$V9*Directivity!P9</f>
        <v>4.7193190000000003E-2</v>
      </c>
      <c r="Q9" s="1">
        <f>Short!P7*$U9*$V9*Directivity!Q9</f>
        <v>0.101728</v>
      </c>
      <c r="R9" s="1">
        <f>Short!Q7*$U9*$V9*Directivity!R9</f>
        <v>0.25196024700000003</v>
      </c>
      <c r="S9" s="1">
        <f>Short!R7*$U9*$V9*Directivity!S9</f>
        <v>0.34632472930000002</v>
      </c>
      <c r="T9" s="1">
        <f>Short!S7*$U9*$V9*Directivity!T9</f>
        <v>0.11744654680000001</v>
      </c>
      <c r="U9" s="1">
        <v>1.87</v>
      </c>
      <c r="V9" s="22">
        <f>IF(ISBLANK(Short!B28), 1, Short!B28)</f>
        <v>1</v>
      </c>
    </row>
    <row r="10" spans="2:22" ht="15" x14ac:dyDescent="0.25">
      <c r="B10" s="12">
        <v>5</v>
      </c>
      <c r="C10" s="1">
        <f>Long!B8*$U10*$V10*Directivity!C10</f>
        <v>1.2666166799999998</v>
      </c>
      <c r="D10" s="1">
        <f>Long!C8*$U10*$V10*Directivity!D10</f>
        <v>1.0122772799999999</v>
      </c>
      <c r="E10" s="1">
        <f>Long!D8*$U10*$V10*Directivity!E10</f>
        <v>0.85163371999999993</v>
      </c>
      <c r="F10" s="1">
        <f>Short!E8*$U10*$V10*Directivity!F10</f>
        <v>0.80067763999999997</v>
      </c>
      <c r="G10" s="1">
        <f>Short!F8*$U10*$V10*Directivity!G10</f>
        <v>0.62042036</v>
      </c>
      <c r="H10" s="1">
        <f>Short!G8*$U10*$V10*Directivity!H10</f>
        <v>0.45115084</v>
      </c>
      <c r="I10" s="1">
        <f>Short!H8*$U10*$V10*Directivity!I10</f>
        <v>0.29984472000000001</v>
      </c>
      <c r="J10" s="1">
        <f>Short!I8*$U10*$V10*Directivity!J10</f>
        <v>0.15537115999999998</v>
      </c>
      <c r="K10" s="1">
        <f>Short!J8*$U10*$V10*Directivity!K10</f>
        <v>8.9583759999999998E-2</v>
      </c>
      <c r="L10" s="1">
        <f>Short!K8*$U10*$V10*Directivity!L10</f>
        <v>0.13883072000000002</v>
      </c>
      <c r="M10" s="1">
        <f>Short!L8*$U10*$V10*Directivity!M10</f>
        <v>0.25030767999999998</v>
      </c>
      <c r="N10" s="1">
        <f>Short!M8*$U10*$V10*Directivity!N10</f>
        <v>0.12961871999999999</v>
      </c>
      <c r="O10" s="1">
        <f>Short!N8*$U10*$V10*Directivity!O10</f>
        <v>1.4760760000000001E-2</v>
      </c>
      <c r="P10" s="1">
        <f>Short!O8*$U10*$V10*Directivity!P10</f>
        <v>8.2943280000000008E-2</v>
      </c>
      <c r="Q10" s="1">
        <f>Short!P8*$U10*$V10*Directivity!Q10</f>
        <v>0.14071623999999999</v>
      </c>
      <c r="R10" s="1">
        <f>Short!Q8*$U10*$V10*Directivity!R10</f>
        <v>0.31808839999999999</v>
      </c>
      <c r="S10" s="1">
        <f>Short!R8*$U10*$V10*Directivity!S10</f>
        <v>0.35069887999999999</v>
      </c>
      <c r="T10" s="1">
        <f>Short!S8*$U10*$V10*Directivity!T10</f>
        <v>0.11049891999999999</v>
      </c>
      <c r="U10" s="1">
        <v>1.96</v>
      </c>
      <c r="V10" s="22">
        <f>IF(ISBLANK(Short!B29), 1, Short!B29)</f>
        <v>1</v>
      </c>
    </row>
    <row r="11" spans="2:22" ht="15" x14ac:dyDescent="0.25">
      <c r="B11" s="12">
        <v>6</v>
      </c>
      <c r="C11" s="1">
        <f>Long!B9*$U11*$V11*Directivity!C11</f>
        <v>1.305150004917</v>
      </c>
      <c r="D11" s="1">
        <f>Long!C9*$U11*$V11*Directivity!D11</f>
        <v>1.0463789842605</v>
      </c>
      <c r="E11" s="1">
        <f>Long!D9*$U11*$V11*Directivity!E11</f>
        <v>0.87868983163500003</v>
      </c>
      <c r="F11" s="1">
        <f>Short!E9*$U11*$V11*Directivity!F11</f>
        <v>0.87082727470199983</v>
      </c>
      <c r="G11" s="1">
        <f>Short!F9*$U11*$V11*Directivity!G11</f>
        <v>0.71943293583699996</v>
      </c>
      <c r="H11" s="1">
        <f>Short!G9*$U11*$V11*Directivity!H11</f>
        <v>0.55879001427149999</v>
      </c>
      <c r="I11" s="1">
        <f>Short!H9*$U11*$V11*Directivity!I11</f>
        <v>0.36598371915599998</v>
      </c>
      <c r="J11" s="1">
        <f>Short!I9*$U11*$V11*Directivity!J11</f>
        <v>0.20502618720099997</v>
      </c>
      <c r="K11" s="1">
        <f>Short!J9*$U11*$V11*Directivity!K11</f>
        <v>6.7617421442999981E-2</v>
      </c>
      <c r="L11" s="1">
        <f>Short!K9*$U11*$V11*Directivity!L11</f>
        <v>0.1073738014305</v>
      </c>
      <c r="M11" s="1">
        <f>Short!L9*$U11*$V11*Directivity!M11</f>
        <v>0.21004318420799997</v>
      </c>
      <c r="N11" s="1">
        <f>Short!M9*$U11*$V11*Directivity!N11</f>
        <v>0.25629878313600002</v>
      </c>
      <c r="O11" s="1">
        <f>Short!N9*$U11*$V11*Directivity!O11</f>
        <v>4.5556736543999998E-2</v>
      </c>
      <c r="P11" s="1">
        <f>Short!O9*$U11*$V11*Directivity!P11</f>
        <v>5.2195692450000004E-2</v>
      </c>
      <c r="Q11" s="1">
        <f>Short!P9*$U11*$V11*Directivity!Q11</f>
        <v>0.1057684342</v>
      </c>
      <c r="R11" s="1">
        <f>Short!Q9*$U11*$V11*Directivity!R11</f>
        <v>0.10855449297</v>
      </c>
      <c r="S11" s="1">
        <f>Short!R9*$U11*$V11*Directivity!S11</f>
        <v>0.70727374834599999</v>
      </c>
      <c r="T11" s="1">
        <f>Short!S9*$U11*$V11*Directivity!T11</f>
        <v>0.12479972901000001</v>
      </c>
      <c r="U11" s="1">
        <v>1.87</v>
      </c>
      <c r="V11" s="22">
        <f>IF(ISBLANK(Short!B30), 1, Short!B30)</f>
        <v>1.0549999999999999</v>
      </c>
    </row>
    <row r="12" spans="2:22" ht="15" x14ac:dyDescent="0.25">
      <c r="B12" s="12">
        <v>7</v>
      </c>
      <c r="C12" s="1"/>
      <c r="D12" s="1"/>
      <c r="F12" s="1">
        <f>Short!E10*$U12*$V12*Directivity!F12</f>
        <v>0.77425840800000001</v>
      </c>
      <c r="G12" s="1">
        <f>Short!F10*$U12*$V12*Directivity!G12</f>
        <v>0.63250945199999997</v>
      </c>
      <c r="H12" s="1">
        <f>Short!G10*$U12*$V12*Directivity!H12</f>
        <v>0.53428737599999998</v>
      </c>
      <c r="I12" s="1">
        <f>Short!H10*$U12*$V12*Directivity!I12</f>
        <v>0.35314945199999997</v>
      </c>
      <c r="J12" s="1">
        <f>Short!I10*$U12*$V12*Directivity!J12</f>
        <v>6.9762870000000005E-2</v>
      </c>
      <c r="K12" s="1">
        <f>Short!J10*$U12*$V12*Directivity!K12</f>
        <v>9.0919619999999993E-2</v>
      </c>
      <c r="L12" s="1">
        <f>Short!K10*$U12*$V12*Directivity!L12</f>
        <v>0.27214136999999999</v>
      </c>
      <c r="M12" s="1">
        <f>Short!L10*$U12*$V12*Directivity!M12</f>
        <v>0.31968210600000002</v>
      </c>
      <c r="N12" s="1">
        <f>Short!M10*$U12*$V12*Directivity!N12</f>
        <v>0.17388005400000003</v>
      </c>
      <c r="O12" s="1">
        <f>Short!N10*$U12*$V12*Directivity!O12</f>
        <v>0.12647070000000002</v>
      </c>
      <c r="P12" s="1">
        <f>Short!O10*$U12*$V12*Directivity!P12</f>
        <v>0.30217908599999999</v>
      </c>
      <c r="Q12" s="1">
        <f>Short!P10*$U12*$V12*Directivity!Q12</f>
        <v>0.345024</v>
      </c>
      <c r="R12" s="1">
        <f>Short!Q10*$U12*$V12*Directivity!R12</f>
        <v>0.16264990800000001</v>
      </c>
      <c r="S12" s="1">
        <f>Short!R10*$U12*$V12*Directivity!S12</f>
        <v>0.82877954399999998</v>
      </c>
      <c r="T12" s="1">
        <f>Short!S10*$U12*$V12*Directivity!T12</f>
        <v>0.20734444799999999</v>
      </c>
      <c r="U12" s="1">
        <v>1.8</v>
      </c>
      <c r="V12" s="22">
        <f>IF(ISBLANK(Short!B31), 1, Short!B31)</f>
        <v>1</v>
      </c>
    </row>
    <row r="13" spans="2:22" ht="15" x14ac:dyDescent="0.25">
      <c r="B13" s="12">
        <v>8</v>
      </c>
      <c r="C13" s="1"/>
      <c r="D13" s="1"/>
      <c r="E13" s="1"/>
      <c r="F13" s="1">
        <f>Short!E11*$U13*$V13*Directivity!F13</f>
        <v>0.70224132439999998</v>
      </c>
      <c r="G13" s="1">
        <f>Short!F11*$U13*$V13*Directivity!G13</f>
        <v>0.54408794439999997</v>
      </c>
      <c r="H13" s="1">
        <f>Short!G11*$U13*$V13*Directivity!H13</f>
        <v>0.4305031533</v>
      </c>
      <c r="I13" s="1">
        <f>Short!H11*$U13*$V13*Directivity!I13</f>
        <v>0.32136346440000002</v>
      </c>
      <c r="J13" s="1">
        <f>Short!I11*$U13*$V13*Directivity!J13</f>
        <v>0.10296784739999999</v>
      </c>
      <c r="K13" s="1">
        <f>Short!J11*$U13*$V13*Directivity!K13</f>
        <v>7.51099712E-2</v>
      </c>
      <c r="L13" s="1">
        <f>Short!K11*$U13*$V13*Directivity!L13</f>
        <v>0.19491806620000002</v>
      </c>
      <c r="M13" s="1">
        <f>Short!L11*$U13*$V13*Directivity!M13</f>
        <v>0.46959739200000006</v>
      </c>
      <c r="N13" s="1">
        <f>Short!M11*$U13*$V13*Directivity!N13</f>
        <v>0.30631856639999999</v>
      </c>
      <c r="O13" s="1">
        <f>Short!N11*$U13*$V13*Directivity!O13</f>
        <v>2.3992848000000001E-2</v>
      </c>
      <c r="P13" s="1">
        <f>Short!O11*$U13*$V13*Directivity!P13</f>
        <v>0.27374556</v>
      </c>
      <c r="Q13" s="1">
        <f>Short!P11*$U13*$V13*Directivity!Q13</f>
        <v>0.24654267000000005</v>
      </c>
      <c r="R13" s="1">
        <f>Short!Q11*$U13*$V13*Directivity!R13</f>
        <v>6.1417719000000003E-2</v>
      </c>
      <c r="S13" s="1">
        <f>Short!R11*$U13*$V13*Directivity!S13</f>
        <v>0.89107457889999997</v>
      </c>
      <c r="T13" s="1">
        <f>Short!S11*$U13*$V13*Directivity!T13</f>
        <v>0.86071709240000016</v>
      </c>
      <c r="U13" s="1">
        <v>1.87</v>
      </c>
      <c r="V13" s="22">
        <f>IF(ISBLANK(Short!B32), 1, Short!B32)</f>
        <v>1</v>
      </c>
    </row>
    <row r="14" spans="2:22" ht="15" x14ac:dyDescent="0.25">
      <c r="B14" s="12">
        <v>9</v>
      </c>
      <c r="C14" s="1"/>
      <c r="D14" s="1"/>
      <c r="E14" s="1"/>
      <c r="F14" s="1">
        <f>Short!E12*$U14*$V14*Directivity!F14</f>
        <v>0.82996068405599999</v>
      </c>
      <c r="G14" s="1">
        <f>Short!F12*$U14*$V14*Directivity!G14</f>
        <v>0.66197872808999991</v>
      </c>
      <c r="H14" s="1">
        <f>Short!G12*$U14*$V14*Directivity!H14</f>
        <v>0.53524585245599998</v>
      </c>
      <c r="I14" s="1">
        <f>Short!H12*$U14*$V14*Directivity!I14</f>
        <v>0.36588134336400002</v>
      </c>
      <c r="J14" s="1">
        <f>Short!I12*$U14*$V14*Directivity!J14</f>
        <v>0.12905254232999999</v>
      </c>
      <c r="K14" s="1">
        <f>Short!J12*$U14*$V14*Directivity!K14</f>
        <v>5.3489569931999999E-2</v>
      </c>
      <c r="L14" s="1">
        <f>Short!K12*$U14*$V14*Directivity!L14</f>
        <v>0.18942725070000002</v>
      </c>
      <c r="M14" s="1">
        <f>Short!L12*$U14*$V14*Directivity!M14</f>
        <v>0.29519805310200004</v>
      </c>
      <c r="N14" s="1">
        <f>Short!M12*$U14*$V14*Directivity!N14</f>
        <v>0.24909570473399997</v>
      </c>
      <c r="O14" s="1">
        <f>Short!N12*$U14*$V14*Directivity!O14</f>
        <v>0.104259798486</v>
      </c>
      <c r="P14" s="1">
        <f>Short!O12*$U14*$V14*Directivity!P14</f>
        <v>4.1485457178E-2</v>
      </c>
      <c r="Q14" s="1">
        <f>Short!P12*$U14*$V14*Directivity!Q14</f>
        <v>0.19832293260000003</v>
      </c>
      <c r="R14" s="1">
        <f>Short!Q12*$U14*$V14*Directivity!R14</f>
        <v>0.14176545300000001</v>
      </c>
      <c r="S14" s="1">
        <f>Short!R12*$U14*$V14*Directivity!S14</f>
        <v>0.38142109101599997</v>
      </c>
      <c r="T14" s="1">
        <f>Short!S12*$U14*$V14*Directivity!T14</f>
        <v>0.2272815909</v>
      </c>
      <c r="U14" s="1">
        <v>1.8</v>
      </c>
      <c r="V14" s="22">
        <f>IF(ISBLANK(Short!B33), 1, Short!B33)</f>
        <v>1.087</v>
      </c>
    </row>
    <row r="15" spans="2:22" ht="15" x14ac:dyDescent="0.25">
      <c r="B15" s="7" t="s">
        <v>6</v>
      </c>
      <c r="C15" s="13">
        <f>AVERAGE(C6:C11)</f>
        <v>1.2629366985805</v>
      </c>
      <c r="D15" s="13">
        <f t="shared" ref="D15:E15" si="0">AVERAGE(D6:D11)</f>
        <v>1.0003735389747499</v>
      </c>
      <c r="E15" s="13">
        <f t="shared" si="0"/>
        <v>0.83431409300983328</v>
      </c>
      <c r="F15" s="13">
        <f t="shared" ref="F15:T15" si="1">AVERAGE(F6:F14)</f>
        <v>0.80217031651399995</v>
      </c>
      <c r="G15" s="13">
        <f t="shared" si="1"/>
        <v>0.65473564891300007</v>
      </c>
      <c r="H15" s="13">
        <f t="shared" si="1"/>
        <v>0.53295621258861103</v>
      </c>
      <c r="I15" s="13">
        <f t="shared" si="1"/>
        <v>0.35774587560599996</v>
      </c>
      <c r="J15" s="13">
        <f t="shared" si="1"/>
        <v>0.12589229621433332</v>
      </c>
      <c r="K15" s="13">
        <f t="shared" si="1"/>
        <v>7.2801883636777781E-2</v>
      </c>
      <c r="L15" s="13">
        <f t="shared" si="1"/>
        <v>0.15340788533183336</v>
      </c>
      <c r="M15" s="13">
        <f t="shared" si="1"/>
        <v>0.26791630824044455</v>
      </c>
      <c r="N15" s="13">
        <f t="shared" si="1"/>
        <v>0.22895862807666673</v>
      </c>
      <c r="O15" s="13">
        <f t="shared" si="1"/>
        <v>9.1558516958444469E-2</v>
      </c>
      <c r="P15" s="13">
        <f t="shared" si="1"/>
        <v>0.1554894086311111</v>
      </c>
      <c r="Q15" s="13">
        <f t="shared" si="1"/>
        <v>0.19841369928888888</v>
      </c>
      <c r="R15" s="13">
        <f t="shared" si="1"/>
        <v>0.15411114721355557</v>
      </c>
      <c r="S15" s="13">
        <f t="shared" si="1"/>
        <v>0.54218729574222224</v>
      </c>
      <c r="T15" s="13">
        <f t="shared" si="1"/>
        <v>0.37595588657711121</v>
      </c>
    </row>
    <row r="16" spans="2:22" ht="15" x14ac:dyDescent="0.25">
      <c r="B16" s="11" t="s">
        <v>8</v>
      </c>
      <c r="C16" s="9">
        <v>-20</v>
      </c>
      <c r="D16" s="9">
        <v>-20</v>
      </c>
      <c r="E16" s="9">
        <v>-18</v>
      </c>
      <c r="F16" s="9">
        <v>-16</v>
      </c>
      <c r="G16" s="9">
        <v>-15</v>
      </c>
      <c r="H16" s="9">
        <v>-14</v>
      </c>
      <c r="I16" s="9">
        <v>-13</v>
      </c>
      <c r="J16" s="9">
        <v>-12</v>
      </c>
      <c r="K16" s="9">
        <v>-11</v>
      </c>
      <c r="L16" s="9">
        <v>-9</v>
      </c>
      <c r="M16" s="9">
        <v>-8</v>
      </c>
      <c r="N16" s="9">
        <v>-9</v>
      </c>
      <c r="O16" s="9">
        <v>-10</v>
      </c>
      <c r="P16" s="9">
        <v>-11</v>
      </c>
      <c r="Q16" s="9">
        <v>-13</v>
      </c>
      <c r="R16" s="9">
        <v>-15</v>
      </c>
      <c r="S16" s="9">
        <v>-16</v>
      </c>
      <c r="T16" s="9">
        <v>-18</v>
      </c>
    </row>
    <row r="17" spans="1:20" hidden="1" x14ac:dyDescent="0.2">
      <c r="B17" s="6" t="s">
        <v>7</v>
      </c>
      <c r="C17" s="10">
        <f>10^(C16/10)</f>
        <v>0.01</v>
      </c>
      <c r="D17" s="10">
        <f t="shared" ref="D17:T17" si="2">10^(D16/10)</f>
        <v>0.01</v>
      </c>
      <c r="E17" s="10">
        <f t="shared" si="2"/>
        <v>1.5848931924611124E-2</v>
      </c>
      <c r="F17" s="10">
        <f t="shared" si="2"/>
        <v>2.511886431509578E-2</v>
      </c>
      <c r="G17" s="10">
        <f t="shared" si="2"/>
        <v>3.1622776601683784E-2</v>
      </c>
      <c r="H17" s="10">
        <f t="shared" si="2"/>
        <v>3.9810717055349727E-2</v>
      </c>
      <c r="I17" s="10">
        <f t="shared" si="2"/>
        <v>5.0118723362727206E-2</v>
      </c>
      <c r="J17" s="10">
        <f t="shared" si="2"/>
        <v>6.3095734448019317E-2</v>
      </c>
      <c r="K17" s="10">
        <f t="shared" si="2"/>
        <v>7.9432823472428096E-2</v>
      </c>
      <c r="L17" s="10">
        <f t="shared" si="2"/>
        <v>0.12589254117941667</v>
      </c>
      <c r="M17" s="10">
        <f t="shared" si="2"/>
        <v>0.15848931924611132</v>
      </c>
      <c r="N17" s="10">
        <f t="shared" si="2"/>
        <v>0.12589254117941667</v>
      </c>
      <c r="O17" s="10">
        <f t="shared" si="2"/>
        <v>0.1</v>
      </c>
      <c r="P17" s="10">
        <f t="shared" si="2"/>
        <v>7.9432823472428096E-2</v>
      </c>
      <c r="Q17" s="10">
        <f t="shared" si="2"/>
        <v>5.0118723362727206E-2</v>
      </c>
      <c r="R17" s="10">
        <f t="shared" si="2"/>
        <v>3.1622776601683784E-2</v>
      </c>
      <c r="S17" s="10">
        <f t="shared" si="2"/>
        <v>2.511886431509578E-2</v>
      </c>
      <c r="T17" s="10">
        <f t="shared" si="2"/>
        <v>1.5848931924611124E-2</v>
      </c>
    </row>
    <row r="18" spans="1:20" hidden="1" x14ac:dyDescent="0.2">
      <c r="B18" s="6"/>
      <c r="C18" s="8">
        <f>C15*C17</f>
        <v>1.2629366985805E-2</v>
      </c>
      <c r="D18" s="10">
        <f t="shared" ref="D18:T18" si="3">D15*D17</f>
        <v>1.00037353897475E-2</v>
      </c>
      <c r="E18" s="10">
        <f>E15*E17</f>
        <v>1.3222987263856522E-2</v>
      </c>
      <c r="F18" s="10">
        <f t="shared" si="3"/>
        <v>2.01496073381126E-2</v>
      </c>
      <c r="G18" s="10">
        <f t="shared" si="3"/>
        <v>2.0704559158734266E-2</v>
      </c>
      <c r="H18" s="10">
        <f t="shared" si="3"/>
        <v>2.1217368982256013E-2</v>
      </c>
      <c r="I18" s="10">
        <f t="shared" si="3"/>
        <v>1.7929766573653732E-2</v>
      </c>
      <c r="J18" s="10">
        <f t="shared" si="3"/>
        <v>7.9432668909909625E-3</v>
      </c>
      <c r="K18" s="10">
        <f t="shared" si="3"/>
        <v>5.7828591713804207E-3</v>
      </c>
      <c r="L18" s="10">
        <f t="shared" si="3"/>
        <v>1.9312908521385064E-2</v>
      </c>
      <c r="M18" s="10">
        <f t="shared" si="3"/>
        <v>4.2461873307959377E-2</v>
      </c>
      <c r="N18" s="10">
        <f t="shared" si="3"/>
        <v>2.8824183513524511E-2</v>
      </c>
      <c r="O18" s="10">
        <f t="shared" si="3"/>
        <v>9.1558516958444476E-3</v>
      </c>
      <c r="P18" s="10">
        <f t="shared" si="3"/>
        <v>1.2350962747627287E-2</v>
      </c>
      <c r="Q18" s="10">
        <f t="shared" si="3"/>
        <v>9.9442413060351655E-3</v>
      </c>
      <c r="R18" s="10">
        <f t="shared" si="3"/>
        <v>4.8734223801634698E-3</v>
      </c>
      <c r="S18" s="10">
        <f t="shared" si="3"/>
        <v>1.3619129115117588E-2</v>
      </c>
      <c r="T18" s="10">
        <f t="shared" si="3"/>
        <v>5.9584992530174567E-3</v>
      </c>
    </row>
    <row r="19" spans="1:20" ht="16.5" thickBot="1" x14ac:dyDescent="0.35">
      <c r="B19" s="7" t="s">
        <v>11</v>
      </c>
      <c r="C19" s="19">
        <f>-10*LOG10(SUM(C18:T18)/SUM(C17:T17))</f>
        <v>5.7493132694435465</v>
      </c>
    </row>
    <row r="20" spans="1:20" ht="13.5" thickTop="1" x14ac:dyDescent="0.2"/>
    <row r="21" spans="1:20" ht="15" x14ac:dyDescent="0.25">
      <c r="A21" s="15"/>
      <c r="B21" s="16"/>
      <c r="C21" s="16"/>
      <c r="D21" s="16"/>
      <c r="E21" s="15"/>
      <c r="F21" s="4"/>
      <c r="G21" s="4"/>
      <c r="H21" s="4"/>
      <c r="I21" s="4"/>
      <c r="J21" s="4"/>
      <c r="K21" s="4"/>
    </row>
    <row r="22" spans="1:20" ht="15" x14ac:dyDescent="0.25">
      <c r="A22" s="15"/>
      <c r="B22" s="17"/>
      <c r="C22" s="18"/>
      <c r="D22" s="18"/>
      <c r="E22" s="15"/>
    </row>
    <row r="23" spans="1:20" ht="15" x14ac:dyDescent="0.25">
      <c r="A23" s="15"/>
      <c r="B23" s="17"/>
      <c r="C23" s="18"/>
      <c r="D23" s="18"/>
      <c r="E23" s="15"/>
    </row>
    <row r="24" spans="1:20" ht="15" x14ac:dyDescent="0.25">
      <c r="A24" s="15"/>
      <c r="B24" s="17"/>
      <c r="C24" s="18"/>
      <c r="D24" s="18"/>
      <c r="E24" s="15"/>
    </row>
    <row r="25" spans="1:20" ht="15" x14ac:dyDescent="0.25">
      <c r="A25" s="15"/>
      <c r="B25" s="17"/>
      <c r="C25" s="18"/>
      <c r="D25" s="18"/>
      <c r="E25" s="15"/>
    </row>
    <row r="26" spans="1:20" ht="15" x14ac:dyDescent="0.25">
      <c r="A26" s="15"/>
      <c r="B26" s="17"/>
      <c r="C26" s="18"/>
      <c r="D26" s="18"/>
      <c r="E26" s="15"/>
    </row>
    <row r="27" spans="1:20" ht="15" x14ac:dyDescent="0.25">
      <c r="A27" s="15"/>
      <c r="B27" s="17"/>
      <c r="C27" s="18"/>
      <c r="D27" s="18"/>
      <c r="E27" s="15"/>
    </row>
    <row r="28" spans="1:20" ht="15" x14ac:dyDescent="0.25">
      <c r="A28" s="15"/>
      <c r="B28" s="17"/>
      <c r="C28" s="18"/>
      <c r="D28" s="18"/>
      <c r="E28" s="15"/>
    </row>
    <row r="29" spans="1:20" ht="15" x14ac:dyDescent="0.25">
      <c r="A29" s="15"/>
      <c r="B29" s="17"/>
      <c r="C29" s="18"/>
      <c r="D29" s="18"/>
      <c r="E29" s="15"/>
    </row>
    <row r="30" spans="1:20" ht="15" x14ac:dyDescent="0.25">
      <c r="A30" s="15"/>
      <c r="B30" s="17"/>
      <c r="C30" s="18"/>
      <c r="D30" s="18"/>
      <c r="E30" s="15"/>
    </row>
    <row r="31" spans="1:20" x14ac:dyDescent="0.2">
      <c r="A31" s="15"/>
      <c r="B31" s="15"/>
      <c r="C31" s="15"/>
      <c r="D31" s="15"/>
      <c r="E31" s="15"/>
    </row>
    <row r="32" spans="1:20" x14ac:dyDescent="0.2">
      <c r="A32" s="15"/>
      <c r="B32" s="15"/>
      <c r="C32" s="15"/>
      <c r="D32" s="15"/>
      <c r="E32" s="15"/>
    </row>
    <row r="33" spans="1:16" x14ac:dyDescent="0.2">
      <c r="A33" s="15"/>
      <c r="B33" s="15"/>
      <c r="C33" s="15"/>
      <c r="D33" s="15"/>
      <c r="E33" s="15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G34" s="2"/>
      <c r="H34" s="1"/>
      <c r="I34" s="1"/>
      <c r="J34" s="1"/>
      <c r="K34" s="1"/>
      <c r="L34" s="1"/>
      <c r="M34" s="1"/>
      <c r="N34" s="1"/>
      <c r="O34" s="1"/>
      <c r="P3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0"/>
  <sheetViews>
    <sheetView workbookViewId="0"/>
  </sheetViews>
  <sheetFormatPr defaultRowHeight="12.75" x14ac:dyDescent="0.2"/>
  <cols>
    <col min="1" max="1" width="57.28515625" customWidth="1"/>
    <col min="2" max="19" width="6.5703125" bestFit="1" customWidth="1"/>
    <col min="21" max="21" width="6.85546875" bestFit="1" customWidth="1"/>
    <col min="22" max="22" width="7.7109375" bestFit="1" customWidth="1"/>
  </cols>
  <sheetData>
    <row r="1" spans="1:19" x14ac:dyDescent="0.2">
      <c r="A1" t="s">
        <v>0</v>
      </c>
    </row>
    <row r="2" spans="1:19" x14ac:dyDescent="0.2">
      <c r="A2" t="s">
        <v>1</v>
      </c>
      <c r="B2">
        <v>100</v>
      </c>
      <c r="C2">
        <v>125</v>
      </c>
      <c r="D2">
        <v>160</v>
      </c>
      <c r="E2">
        <v>200</v>
      </c>
      <c r="F2">
        <v>250</v>
      </c>
      <c r="G2">
        <v>315</v>
      </c>
      <c r="H2">
        <v>400</v>
      </c>
      <c r="I2">
        <v>500</v>
      </c>
      <c r="J2">
        <v>630</v>
      </c>
      <c r="K2">
        <v>800</v>
      </c>
      <c r="L2">
        <v>1000</v>
      </c>
      <c r="M2">
        <v>1250</v>
      </c>
      <c r="N2">
        <v>1600</v>
      </c>
      <c r="O2">
        <v>2000</v>
      </c>
      <c r="P2">
        <v>2500</v>
      </c>
      <c r="Q2">
        <v>3150</v>
      </c>
      <c r="R2">
        <v>4000</v>
      </c>
      <c r="S2">
        <v>5000</v>
      </c>
    </row>
    <row r="3" spans="1:19" x14ac:dyDescent="0.2">
      <c r="A3" t="s">
        <v>12</v>
      </c>
    </row>
    <row r="4" spans="1:19" x14ac:dyDescent="0.2">
      <c r="A4" s="2" t="s">
        <v>19</v>
      </c>
      <c r="B4" s="24">
        <v>0.73317900000000003</v>
      </c>
      <c r="C4" s="24">
        <v>0.65313200000000005</v>
      </c>
      <c r="D4" s="24">
        <v>0.568743</v>
      </c>
      <c r="E4" s="24">
        <v>0.485128</v>
      </c>
      <c r="F4" s="24">
        <v>0.41118500000000002</v>
      </c>
      <c r="G4" s="24">
        <v>0.34618399999999999</v>
      </c>
      <c r="H4" s="24">
        <v>0.229708</v>
      </c>
      <c r="I4" s="24">
        <v>6.5412999999999999E-2</v>
      </c>
      <c r="J4" s="24">
        <v>2.2717999999999999E-2</v>
      </c>
      <c r="K4" s="24">
        <v>9.4973000000000002E-2</v>
      </c>
      <c r="L4" s="24">
        <v>0.15828300000000001</v>
      </c>
      <c r="M4" s="24">
        <v>0.118506</v>
      </c>
      <c r="N4" s="24">
        <v>6.583E-2</v>
      </c>
      <c r="O4" s="24">
        <v>0.119214</v>
      </c>
      <c r="P4" s="24">
        <v>0.14533599999999999</v>
      </c>
      <c r="Q4" s="24">
        <v>8.9271000000000003E-2</v>
      </c>
      <c r="R4" s="24">
        <v>0.22786799999999999</v>
      </c>
      <c r="S4" s="24">
        <v>0.40503800000000001</v>
      </c>
    </row>
    <row r="5" spans="1:19" x14ac:dyDescent="0.2">
      <c r="A5" s="2" t="s">
        <v>20</v>
      </c>
      <c r="B5" s="24">
        <v>0.68478399999999995</v>
      </c>
      <c r="C5" s="24">
        <v>0.61282499999999995</v>
      </c>
      <c r="D5" s="24">
        <v>0.53352999999999995</v>
      </c>
      <c r="E5" s="24">
        <v>0.45296500000000001</v>
      </c>
      <c r="F5" s="24">
        <v>0.38055</v>
      </c>
      <c r="G5" s="24">
        <v>0.31959300000000002</v>
      </c>
      <c r="H5" s="24">
        <v>0.216141</v>
      </c>
      <c r="I5" s="24">
        <v>5.0757999999999998E-2</v>
      </c>
      <c r="J5" s="24">
        <v>2.6932000000000001E-2</v>
      </c>
      <c r="K5" s="24">
        <v>7.1371000000000004E-2</v>
      </c>
      <c r="L5" s="24">
        <v>0.10759199999999999</v>
      </c>
      <c r="M5" s="24">
        <v>0.101478</v>
      </c>
      <c r="N5" s="24">
        <v>3.5207000000000002E-2</v>
      </c>
      <c r="O5" s="24">
        <v>0.147066</v>
      </c>
      <c r="P5" s="24">
        <v>9.0572E-2</v>
      </c>
      <c r="Q5" s="24">
        <v>3.3693000000000001E-2</v>
      </c>
      <c r="R5" s="24">
        <v>0.24393300000000001</v>
      </c>
      <c r="S5" s="24">
        <v>0.52498500000000003</v>
      </c>
    </row>
    <row r="6" spans="1:19" x14ac:dyDescent="0.2">
      <c r="A6" s="2" t="s">
        <v>21</v>
      </c>
      <c r="B6" s="24">
        <v>0.65783599999999998</v>
      </c>
      <c r="C6" s="24">
        <v>0.59450400000000003</v>
      </c>
      <c r="D6" s="24">
        <v>0.52435900000000002</v>
      </c>
      <c r="E6" s="24">
        <v>0.456536</v>
      </c>
      <c r="F6" s="24">
        <v>0.40167799999999998</v>
      </c>
      <c r="G6" s="24">
        <v>0.35754399999999997</v>
      </c>
      <c r="H6" s="24">
        <v>0.25142700000000001</v>
      </c>
      <c r="I6" s="24">
        <v>9.6733E-2</v>
      </c>
      <c r="J6" s="24">
        <v>4.5144999999999998E-2</v>
      </c>
      <c r="K6" s="24">
        <v>3.2299000000000001E-2</v>
      </c>
      <c r="L6" s="24">
        <v>0.150952</v>
      </c>
      <c r="M6" s="24">
        <v>0.24948300000000001</v>
      </c>
      <c r="N6" s="24">
        <v>0.16370899999999999</v>
      </c>
      <c r="O6" s="24">
        <v>7.8308000000000003E-2</v>
      </c>
      <c r="P6" s="24">
        <v>0.13341700000000001</v>
      </c>
      <c r="Q6" s="24">
        <v>0.102143</v>
      </c>
      <c r="R6" s="24">
        <v>0.52806699999999995</v>
      </c>
      <c r="S6" s="24">
        <v>0.44828600000000002</v>
      </c>
    </row>
    <row r="7" spans="1:19" x14ac:dyDescent="0.2">
      <c r="A7" s="2" t="s">
        <v>22</v>
      </c>
      <c r="B7" s="24">
        <v>0.72291799999999995</v>
      </c>
      <c r="C7" s="24">
        <v>0.64143700000000003</v>
      </c>
      <c r="D7" s="24">
        <v>0.553226</v>
      </c>
      <c r="E7" s="24">
        <v>0.460449</v>
      </c>
      <c r="F7" s="24">
        <v>0.36887199999999998</v>
      </c>
      <c r="G7" s="24">
        <v>0.28100999999999998</v>
      </c>
      <c r="H7" s="24">
        <v>0.17163600000000001</v>
      </c>
      <c r="I7" s="24">
        <v>6.2153E-2</v>
      </c>
      <c r="J7" s="24">
        <v>6.5997E-2</v>
      </c>
      <c r="K7" s="24">
        <v>8.1004999999999994E-2</v>
      </c>
      <c r="L7" s="24">
        <v>0.100664</v>
      </c>
      <c r="M7" s="24">
        <v>9.3737000000000001E-2</v>
      </c>
      <c r="N7" s="24">
        <v>3.952E-2</v>
      </c>
      <c r="O7" s="24">
        <v>2.5236999999999999E-2</v>
      </c>
      <c r="P7" s="24">
        <v>5.4399999999999997E-2</v>
      </c>
      <c r="Q7" s="24">
        <v>0.14970900000000001</v>
      </c>
      <c r="R7" s="24">
        <v>0.223133</v>
      </c>
      <c r="S7" s="24">
        <v>8.2639000000000004E-2</v>
      </c>
    </row>
    <row r="8" spans="1:19" x14ac:dyDescent="0.2">
      <c r="A8" s="2" t="s">
        <v>23</v>
      </c>
      <c r="B8" s="24">
        <v>0.66775300000000004</v>
      </c>
      <c r="C8" s="24">
        <v>0.58918099999999995</v>
      </c>
      <c r="D8" s="24">
        <v>0.501336</v>
      </c>
      <c r="E8" s="24">
        <v>0.40850900000000001</v>
      </c>
      <c r="F8" s="24">
        <v>0.31654100000000002</v>
      </c>
      <c r="G8" s="24">
        <v>0.23017899999999999</v>
      </c>
      <c r="H8" s="24">
        <v>0.15298200000000001</v>
      </c>
      <c r="I8" s="24">
        <v>7.9270999999999994E-2</v>
      </c>
      <c r="J8" s="24">
        <v>4.5705999999999997E-2</v>
      </c>
      <c r="K8" s="24">
        <v>7.0832000000000006E-2</v>
      </c>
      <c r="L8" s="24">
        <v>0.12770799999999999</v>
      </c>
      <c r="M8" s="24">
        <v>6.6131999999999996E-2</v>
      </c>
      <c r="N8" s="24">
        <v>7.5310000000000004E-3</v>
      </c>
      <c r="O8" s="24">
        <v>4.2318000000000001E-2</v>
      </c>
      <c r="P8" s="24">
        <v>7.1793999999999997E-2</v>
      </c>
      <c r="Q8" s="24">
        <v>0.16228999999999999</v>
      </c>
      <c r="R8" s="24">
        <v>0.178928</v>
      </c>
      <c r="S8" s="24">
        <v>5.6376999999999997E-2</v>
      </c>
    </row>
    <row r="9" spans="1:19" x14ac:dyDescent="0.2">
      <c r="A9" s="2" t="s">
        <v>24</v>
      </c>
      <c r="B9" s="24">
        <v>0.64061299999999999</v>
      </c>
      <c r="C9" s="24">
        <v>0.58775699999999997</v>
      </c>
      <c r="D9" s="24">
        <v>0.52333200000000002</v>
      </c>
      <c r="E9" s="24">
        <v>0.45041399999999998</v>
      </c>
      <c r="F9" s="24">
        <v>0.37210900000000002</v>
      </c>
      <c r="G9" s="24">
        <v>0.28610099999999999</v>
      </c>
      <c r="H9" s="24">
        <v>0.187384</v>
      </c>
      <c r="I9" s="24">
        <v>0.107138</v>
      </c>
      <c r="J9" s="24">
        <v>3.5333999999999997E-2</v>
      </c>
      <c r="K9" s="24">
        <v>5.6108999999999999E-2</v>
      </c>
      <c r="L9" s="24">
        <v>0.110903</v>
      </c>
      <c r="M9" s="24">
        <v>0.135326</v>
      </c>
      <c r="N9" s="24">
        <v>2.4053999999999999E-2</v>
      </c>
      <c r="O9" s="24">
        <v>2.6457000000000001E-2</v>
      </c>
      <c r="P9" s="24">
        <v>5.3612E-2</v>
      </c>
      <c r="Q9" s="24">
        <v>6.1137999999999998E-2</v>
      </c>
      <c r="R9" s="24">
        <v>0.43193199999999998</v>
      </c>
      <c r="S9" s="24">
        <v>8.3235000000000003E-2</v>
      </c>
    </row>
    <row r="10" spans="1:19" x14ac:dyDescent="0.2">
      <c r="A10" s="2" t="s">
        <v>25</v>
      </c>
      <c r="B10" s="24">
        <v>0.70655000000000001</v>
      </c>
      <c r="C10" s="24">
        <v>0.61865800000000004</v>
      </c>
      <c r="D10" s="24">
        <v>0.52790700000000002</v>
      </c>
      <c r="E10" s="24">
        <v>0.43892199999999998</v>
      </c>
      <c r="F10" s="24">
        <v>0.36226199999999997</v>
      </c>
      <c r="G10" s="24">
        <v>0.30288399999999999</v>
      </c>
      <c r="H10" s="24">
        <v>0.202262</v>
      </c>
      <c r="I10" s="24">
        <v>4.0797E-2</v>
      </c>
      <c r="J10" s="24">
        <v>5.3734999999999998E-2</v>
      </c>
      <c r="K10" s="24">
        <v>0.15914700000000001</v>
      </c>
      <c r="L10" s="24">
        <v>0.190969</v>
      </c>
      <c r="M10" s="24">
        <v>0.103871</v>
      </c>
      <c r="N10" s="24">
        <v>7.5550000000000006E-2</v>
      </c>
      <c r="O10" s="24">
        <v>0.169573</v>
      </c>
      <c r="P10" s="24">
        <v>0.19167999999999999</v>
      </c>
      <c r="Q10" s="24">
        <v>0.105071</v>
      </c>
      <c r="R10" s="24">
        <v>0.60583299999999995</v>
      </c>
      <c r="S10" s="24">
        <v>0.16694400000000001</v>
      </c>
    </row>
    <row r="11" spans="1:19" x14ac:dyDescent="0.2">
      <c r="A11" s="2" t="s">
        <v>26</v>
      </c>
      <c r="B11" s="24">
        <v>0.66125800000000001</v>
      </c>
      <c r="C11" s="24">
        <v>0.57296599999999998</v>
      </c>
      <c r="D11" s="24">
        <v>0.47869</v>
      </c>
      <c r="E11" s="24">
        <v>0.38319399999999998</v>
      </c>
      <c r="F11" s="24">
        <v>0.29689399999999999</v>
      </c>
      <c r="G11" s="24">
        <v>0.232541</v>
      </c>
      <c r="H11" s="24">
        <v>0.17358799999999999</v>
      </c>
      <c r="I11" s="24">
        <v>5.6765999999999997E-2</v>
      </c>
      <c r="J11" s="24">
        <v>4.1408E-2</v>
      </c>
      <c r="K11" s="24">
        <v>0.107458</v>
      </c>
      <c r="L11" s="24">
        <v>0.26158500000000001</v>
      </c>
      <c r="M11" s="24">
        <v>0.17063200000000001</v>
      </c>
      <c r="N11" s="24">
        <v>1.3365E-2</v>
      </c>
      <c r="O11" s="24">
        <v>0.14638799999999999</v>
      </c>
      <c r="P11" s="24">
        <v>0.13184100000000001</v>
      </c>
      <c r="Q11" s="24">
        <v>3.6492999999999998E-2</v>
      </c>
      <c r="R11" s="24">
        <v>0.57410899999999998</v>
      </c>
      <c r="S11" s="24">
        <v>0.60562700000000003</v>
      </c>
    </row>
    <row r="12" spans="1:19" x14ac:dyDescent="0.2">
      <c r="A12" s="2" t="s">
        <v>27</v>
      </c>
      <c r="B12" s="24">
        <v>0.69303599999999999</v>
      </c>
      <c r="C12" s="24">
        <v>0.61431599999999997</v>
      </c>
      <c r="D12" s="24">
        <v>0.52503999999999995</v>
      </c>
      <c r="E12" s="24">
        <v>0.432842</v>
      </c>
      <c r="F12" s="24">
        <v>0.34879500000000002</v>
      </c>
      <c r="G12" s="24">
        <v>0.279142</v>
      </c>
      <c r="H12" s="24">
        <v>0.19278200000000001</v>
      </c>
      <c r="I12" s="24">
        <v>6.9429000000000005E-2</v>
      </c>
      <c r="J12" s="24">
        <v>2.9083000000000001E-2</v>
      </c>
      <c r="K12" s="24">
        <v>0.10191</v>
      </c>
      <c r="L12" s="24">
        <v>0.16222900000000001</v>
      </c>
      <c r="M12" s="24">
        <v>0.13689299999999999</v>
      </c>
      <c r="N12" s="24">
        <v>5.7297000000000001E-2</v>
      </c>
      <c r="O12" s="24">
        <v>2.1416999999999999E-2</v>
      </c>
      <c r="P12" s="24">
        <v>0.10136100000000001</v>
      </c>
      <c r="Q12" s="24">
        <v>8.4250000000000005E-2</v>
      </c>
      <c r="R12" s="24">
        <v>0.25650099999999998</v>
      </c>
      <c r="S12" s="24">
        <v>0.16835</v>
      </c>
    </row>
    <row r="14" spans="1:19" x14ac:dyDescent="0.2">
      <c r="A14" t="s">
        <v>28</v>
      </c>
      <c r="B14">
        <v>9</v>
      </c>
      <c r="C14">
        <v>9</v>
      </c>
      <c r="D14">
        <v>9</v>
      </c>
      <c r="E14">
        <v>9</v>
      </c>
      <c r="F14">
        <v>9</v>
      </c>
      <c r="G14">
        <v>9</v>
      </c>
      <c r="H14">
        <v>9</v>
      </c>
      <c r="I14">
        <v>9</v>
      </c>
      <c r="J14">
        <v>9</v>
      </c>
      <c r="K14">
        <v>9</v>
      </c>
      <c r="L14">
        <v>9</v>
      </c>
      <c r="M14">
        <v>9</v>
      </c>
      <c r="N14">
        <v>9</v>
      </c>
      <c r="O14">
        <v>9</v>
      </c>
      <c r="P14">
        <v>9</v>
      </c>
      <c r="Q14">
        <v>9</v>
      </c>
      <c r="R14">
        <v>9</v>
      </c>
      <c r="S14">
        <v>9</v>
      </c>
    </row>
    <row r="15" spans="1:19" x14ac:dyDescent="0.2">
      <c r="A15" t="s">
        <v>29</v>
      </c>
      <c r="B15" s="24">
        <v>3.1337999999999998E-2</v>
      </c>
      <c r="C15" s="24">
        <v>2.6189E-2</v>
      </c>
      <c r="D15" s="24">
        <v>2.6185E-2</v>
      </c>
      <c r="E15" s="24">
        <v>3.0138999999999999E-2</v>
      </c>
      <c r="F15" s="24">
        <v>3.7025000000000002E-2</v>
      </c>
      <c r="G15" s="24">
        <v>4.4419E-2</v>
      </c>
      <c r="H15" s="24">
        <v>3.0949000000000001E-2</v>
      </c>
      <c r="I15" s="24">
        <v>2.1391E-2</v>
      </c>
      <c r="J15" s="24">
        <v>1.3838E-2</v>
      </c>
      <c r="K15" s="24">
        <v>3.6040000000000003E-2</v>
      </c>
      <c r="L15" s="24">
        <v>5.0693000000000002E-2</v>
      </c>
      <c r="M15" s="24">
        <v>5.3643999999999997E-2</v>
      </c>
      <c r="N15" s="24">
        <v>4.7328000000000002E-2</v>
      </c>
      <c r="O15" s="24">
        <v>6.0040000000000003E-2</v>
      </c>
      <c r="P15" s="24">
        <v>4.6233000000000003E-2</v>
      </c>
      <c r="Q15" s="24">
        <v>4.4782000000000002E-2</v>
      </c>
      <c r="R15" s="24">
        <v>0.170572</v>
      </c>
      <c r="S15" s="24">
        <v>0.212978</v>
      </c>
    </row>
    <row r="16" spans="1:19" x14ac:dyDescent="0.2">
      <c r="A16" t="s">
        <v>30</v>
      </c>
      <c r="B16" s="24">
        <v>0.64061299999999999</v>
      </c>
      <c r="C16" s="24">
        <v>0.57296599999999998</v>
      </c>
      <c r="D16" s="24">
        <v>0.47869</v>
      </c>
      <c r="E16" s="24">
        <v>0.38319399999999998</v>
      </c>
      <c r="F16" s="24">
        <v>0.29689399999999999</v>
      </c>
      <c r="G16" s="24">
        <v>0.23017899999999999</v>
      </c>
      <c r="H16" s="24">
        <v>0.15298200000000001</v>
      </c>
      <c r="I16" s="24">
        <v>4.0797E-2</v>
      </c>
      <c r="J16" s="24">
        <v>2.2717999999999999E-2</v>
      </c>
      <c r="K16" s="24">
        <v>3.2299000000000001E-2</v>
      </c>
      <c r="L16" s="24">
        <v>0.100664</v>
      </c>
      <c r="M16" s="24">
        <v>6.6131999999999996E-2</v>
      </c>
      <c r="N16" s="24">
        <v>7.5310000000000004E-3</v>
      </c>
      <c r="O16" s="24">
        <v>2.1416999999999999E-2</v>
      </c>
      <c r="P16" s="24">
        <v>5.3612E-2</v>
      </c>
      <c r="Q16" s="24">
        <v>3.3693000000000001E-2</v>
      </c>
      <c r="R16" s="24">
        <v>0.178928</v>
      </c>
      <c r="S16" s="24">
        <v>5.6376999999999997E-2</v>
      </c>
    </row>
    <row r="17" spans="1:19" x14ac:dyDescent="0.2">
      <c r="A17" t="s">
        <v>31</v>
      </c>
      <c r="B17" s="24">
        <v>0.73317900000000003</v>
      </c>
      <c r="C17" s="24">
        <v>0.65313200000000005</v>
      </c>
      <c r="D17" s="24">
        <v>0.568743</v>
      </c>
      <c r="E17" s="24">
        <v>0.485128</v>
      </c>
      <c r="F17" s="24">
        <v>0.41118500000000002</v>
      </c>
      <c r="G17" s="24">
        <v>0.35754399999999997</v>
      </c>
      <c r="H17" s="24">
        <v>0.25142700000000001</v>
      </c>
      <c r="I17" s="24">
        <v>0.107138</v>
      </c>
      <c r="J17" s="24">
        <v>6.5997E-2</v>
      </c>
      <c r="K17" s="24">
        <v>0.15914700000000001</v>
      </c>
      <c r="L17" s="24">
        <v>0.26158500000000001</v>
      </c>
      <c r="M17" s="24">
        <v>0.24948300000000001</v>
      </c>
      <c r="N17" s="24">
        <v>0.16370899999999999</v>
      </c>
      <c r="O17" s="24">
        <v>0.169573</v>
      </c>
      <c r="P17" s="24">
        <v>0.19167999999999999</v>
      </c>
      <c r="Q17" s="24">
        <v>0.16228999999999999</v>
      </c>
      <c r="R17" s="24">
        <v>0.60583299999999995</v>
      </c>
      <c r="S17" s="24">
        <v>0.60562700000000003</v>
      </c>
    </row>
    <row r="18" spans="1:19" x14ac:dyDescent="0.2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</row>
    <row r="19" spans="1:19" x14ac:dyDescent="0.2">
      <c r="A19" t="s">
        <v>32</v>
      </c>
      <c r="B19" s="24">
        <v>0.68532499999999996</v>
      </c>
      <c r="C19" s="24">
        <v>0.60941900000000004</v>
      </c>
      <c r="D19" s="24">
        <v>0.52624000000000004</v>
      </c>
      <c r="E19" s="24">
        <v>0.44099500000000003</v>
      </c>
      <c r="F19" s="24">
        <v>0.36209799999999998</v>
      </c>
      <c r="G19" s="24">
        <v>0.292798</v>
      </c>
      <c r="H19" s="24">
        <v>0.197545</v>
      </c>
      <c r="I19" s="24">
        <v>6.9829000000000002E-2</v>
      </c>
      <c r="J19" s="24">
        <v>4.0673000000000001E-2</v>
      </c>
      <c r="K19" s="24">
        <v>8.6123000000000005E-2</v>
      </c>
      <c r="L19" s="24">
        <v>0.15232100000000001</v>
      </c>
      <c r="M19" s="24">
        <v>0.13067300000000001</v>
      </c>
      <c r="N19" s="24">
        <v>5.3563E-2</v>
      </c>
      <c r="O19" s="24">
        <v>8.6220000000000005E-2</v>
      </c>
      <c r="P19" s="24">
        <v>0.108224</v>
      </c>
      <c r="Q19" s="24">
        <v>9.1562000000000004E-2</v>
      </c>
      <c r="R19" s="24">
        <v>0.363367</v>
      </c>
      <c r="S19" s="24">
        <v>0.282387</v>
      </c>
    </row>
    <row r="22" spans="1:19" x14ac:dyDescent="0.2">
      <c r="A22" t="s">
        <v>18</v>
      </c>
    </row>
    <row r="24" spans="1:19" x14ac:dyDescent="0.2">
      <c r="A24" t="s">
        <v>12</v>
      </c>
    </row>
    <row r="25" spans="1:19" x14ac:dyDescent="0.2">
      <c r="A25" s="2" t="s">
        <v>19</v>
      </c>
      <c r="B25" s="24">
        <v>0.94899999999999995</v>
      </c>
    </row>
    <row r="26" spans="1:19" x14ac:dyDescent="0.2">
      <c r="A26" s="2" t="s">
        <v>20</v>
      </c>
      <c r="B26" s="24">
        <v>0.94</v>
      </c>
    </row>
    <row r="27" spans="1:19" x14ac:dyDescent="0.2">
      <c r="A27" s="2" t="s">
        <v>21</v>
      </c>
      <c r="B27" s="24">
        <v>1</v>
      </c>
    </row>
    <row r="28" spans="1:19" x14ac:dyDescent="0.2">
      <c r="A28" s="2" t="s">
        <v>22</v>
      </c>
      <c r="B28" s="24">
        <v>1</v>
      </c>
    </row>
    <row r="29" spans="1:19" x14ac:dyDescent="0.2">
      <c r="A29" s="2" t="s">
        <v>23</v>
      </c>
      <c r="B29" s="24">
        <v>1</v>
      </c>
    </row>
    <row r="30" spans="1:19" x14ac:dyDescent="0.2">
      <c r="A30" s="2" t="s">
        <v>24</v>
      </c>
      <c r="B30" s="24">
        <v>1.0549999999999999</v>
      </c>
    </row>
    <row r="31" spans="1:19" x14ac:dyDescent="0.2">
      <c r="A31" s="2" t="s">
        <v>25</v>
      </c>
      <c r="B31" s="24">
        <v>1</v>
      </c>
    </row>
    <row r="32" spans="1:19" x14ac:dyDescent="0.2">
      <c r="A32" s="2" t="s">
        <v>26</v>
      </c>
      <c r="B32" s="24">
        <v>1</v>
      </c>
    </row>
    <row r="33" spans="1:2" x14ac:dyDescent="0.2">
      <c r="A33" s="2" t="s">
        <v>27</v>
      </c>
      <c r="B33" s="24">
        <v>1.087</v>
      </c>
    </row>
    <row r="35" spans="1:2" x14ac:dyDescent="0.2">
      <c r="A35" t="s">
        <v>13</v>
      </c>
      <c r="B35">
        <v>9</v>
      </c>
    </row>
    <row r="36" spans="1:2" x14ac:dyDescent="0.2">
      <c r="A36" t="s">
        <v>14</v>
      </c>
      <c r="B36" s="24">
        <v>4.5999999999999999E-2</v>
      </c>
    </row>
    <row r="37" spans="1:2" x14ac:dyDescent="0.2">
      <c r="A37" t="s">
        <v>15</v>
      </c>
      <c r="B37" s="24">
        <v>0.94</v>
      </c>
    </row>
    <row r="38" spans="1:2" x14ac:dyDescent="0.2">
      <c r="A38" t="s">
        <v>16</v>
      </c>
      <c r="B38" s="24">
        <v>1.087</v>
      </c>
    </row>
    <row r="39" spans="1:2" x14ac:dyDescent="0.2">
      <c r="B39" s="24"/>
    </row>
    <row r="40" spans="1:2" x14ac:dyDescent="0.2">
      <c r="A40" t="s">
        <v>17</v>
      </c>
      <c r="B40" s="24">
        <v>1.004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0"/>
  <sheetViews>
    <sheetView workbookViewId="0"/>
  </sheetViews>
  <sheetFormatPr defaultRowHeight="12.75" x14ac:dyDescent="0.2"/>
  <cols>
    <col min="1" max="1" width="56" bestFit="1" customWidth="1"/>
    <col min="2" max="19" width="6.5703125" bestFit="1" customWidth="1"/>
    <col min="21" max="21" width="6.85546875" bestFit="1" customWidth="1"/>
    <col min="22" max="22" width="7.7109375" bestFit="1" customWidth="1"/>
  </cols>
  <sheetData>
    <row r="1" spans="1:19" x14ac:dyDescent="0.2">
      <c r="A1" t="s">
        <v>0</v>
      </c>
    </row>
    <row r="2" spans="1:19" x14ac:dyDescent="0.2">
      <c r="A2" t="s">
        <v>1</v>
      </c>
      <c r="B2">
        <v>100</v>
      </c>
      <c r="C2">
        <v>125</v>
      </c>
      <c r="D2">
        <v>160</v>
      </c>
      <c r="E2">
        <v>200</v>
      </c>
      <c r="F2">
        <v>250</v>
      </c>
      <c r="G2">
        <v>315</v>
      </c>
      <c r="H2">
        <v>400</v>
      </c>
      <c r="I2">
        <v>500</v>
      </c>
      <c r="J2">
        <v>630</v>
      </c>
      <c r="K2">
        <v>800</v>
      </c>
      <c r="L2">
        <v>1000</v>
      </c>
      <c r="M2">
        <v>1250</v>
      </c>
      <c r="N2">
        <v>1600</v>
      </c>
      <c r="O2">
        <v>2000</v>
      </c>
      <c r="P2">
        <v>2500</v>
      </c>
      <c r="Q2">
        <v>3150</v>
      </c>
      <c r="R2">
        <v>4000</v>
      </c>
      <c r="S2">
        <v>5000</v>
      </c>
    </row>
    <row r="3" spans="1:19" x14ac:dyDescent="0.2">
      <c r="A3" t="s">
        <v>12</v>
      </c>
    </row>
    <row r="4" spans="1:19" x14ac:dyDescent="0.2">
      <c r="A4" s="2" t="s">
        <v>19</v>
      </c>
      <c r="B4" s="24">
        <v>0.74746500000000005</v>
      </c>
      <c r="C4" s="24">
        <v>0.58646299999999996</v>
      </c>
      <c r="D4" s="24">
        <v>0.48808600000000002</v>
      </c>
      <c r="E4" s="24">
        <v>0.44553199999999998</v>
      </c>
      <c r="F4" s="24">
        <v>0.43432399999999999</v>
      </c>
      <c r="G4" s="24">
        <v>0.35890499999999997</v>
      </c>
      <c r="H4" s="24">
        <v>0.22394</v>
      </c>
      <c r="I4" s="24">
        <v>6.3691999999999999E-2</v>
      </c>
      <c r="J4" s="24">
        <v>2.3064000000000001E-2</v>
      </c>
      <c r="K4" s="24">
        <v>9.9308999999999995E-2</v>
      </c>
      <c r="L4" s="24">
        <v>0.15717100000000001</v>
      </c>
      <c r="M4" s="24">
        <v>0.119301</v>
      </c>
      <c r="N4" s="24">
        <v>6.3492000000000007E-2</v>
      </c>
      <c r="O4" s="24">
        <v>0.13109000000000001</v>
      </c>
      <c r="P4" s="24">
        <v>0.15089900000000001</v>
      </c>
      <c r="Q4" s="24">
        <v>8.9900999999999995E-2</v>
      </c>
      <c r="R4" s="24">
        <v>0.223583</v>
      </c>
      <c r="S4" s="24">
        <v>0.41429500000000002</v>
      </c>
    </row>
    <row r="5" spans="1:19" x14ac:dyDescent="0.2">
      <c r="A5" s="2" t="s">
        <v>20</v>
      </c>
      <c r="B5" s="24">
        <v>0.69396800000000003</v>
      </c>
      <c r="C5" s="24">
        <v>0.54465699999999995</v>
      </c>
      <c r="D5" s="24">
        <v>0.45247399999999999</v>
      </c>
      <c r="E5" s="24">
        <v>0.41126499999999999</v>
      </c>
      <c r="F5" s="24">
        <v>0.40570000000000001</v>
      </c>
      <c r="G5" s="24">
        <v>0.34402500000000003</v>
      </c>
      <c r="H5" s="24">
        <v>0.19941</v>
      </c>
      <c r="I5" s="24">
        <v>5.2514999999999999E-2</v>
      </c>
      <c r="J5" s="24">
        <v>2.5309999999999999E-2</v>
      </c>
      <c r="K5" s="24">
        <v>7.2305999999999995E-2</v>
      </c>
      <c r="L5" s="24">
        <v>0.108797</v>
      </c>
      <c r="M5" s="24">
        <v>0.102254</v>
      </c>
      <c r="N5" s="24">
        <v>4.0571999999999997E-2</v>
      </c>
      <c r="O5" s="24">
        <v>0.13195699999999999</v>
      </c>
      <c r="P5" s="24">
        <v>9.8715999999999998E-2</v>
      </c>
      <c r="Q5" s="24">
        <v>3.5587000000000001E-2</v>
      </c>
      <c r="R5" s="24">
        <v>0.24495900000000001</v>
      </c>
      <c r="S5" s="24">
        <v>0.52814899999999998</v>
      </c>
    </row>
    <row r="6" spans="1:19" x14ac:dyDescent="0.2">
      <c r="A6" s="2" t="s">
        <v>21</v>
      </c>
      <c r="B6" s="24">
        <v>0.69530700000000001</v>
      </c>
      <c r="C6" s="24">
        <v>0.54857100000000003</v>
      </c>
      <c r="D6" s="24">
        <v>0.45507599999999998</v>
      </c>
      <c r="E6" s="24">
        <v>0.40912399999999999</v>
      </c>
      <c r="F6" s="24">
        <v>0.40657199999999999</v>
      </c>
      <c r="G6" s="24">
        <v>0.38160699999999997</v>
      </c>
      <c r="H6" s="24">
        <v>0.249003</v>
      </c>
      <c r="I6" s="24">
        <v>9.4808000000000003E-2</v>
      </c>
      <c r="J6" s="24">
        <v>4.6552000000000003E-2</v>
      </c>
      <c r="K6" s="24">
        <v>3.2947999999999998E-2</v>
      </c>
      <c r="L6" s="24">
        <v>0.153975</v>
      </c>
      <c r="M6" s="24">
        <v>0.25128600000000001</v>
      </c>
      <c r="N6" s="24">
        <v>0.16028100000000001</v>
      </c>
      <c r="O6" s="24">
        <v>6.5725000000000006E-2</v>
      </c>
      <c r="P6" s="24">
        <v>0.14466799999999999</v>
      </c>
      <c r="Q6" s="24">
        <v>0.103212</v>
      </c>
      <c r="R6" s="24">
        <v>0.51713799999999999</v>
      </c>
      <c r="S6" s="24">
        <v>0.45579700000000001</v>
      </c>
    </row>
    <row r="7" spans="1:19" x14ac:dyDescent="0.2">
      <c r="A7" s="2" t="s">
        <v>22</v>
      </c>
      <c r="B7" s="24">
        <v>0.69956600000000002</v>
      </c>
      <c r="C7" s="24">
        <v>0.55443699999999996</v>
      </c>
      <c r="D7" s="24">
        <v>0.46903699999999998</v>
      </c>
      <c r="E7" s="24">
        <v>0.43396800000000002</v>
      </c>
      <c r="F7" s="24">
        <v>0.41095500000000001</v>
      </c>
      <c r="G7" s="24">
        <v>0.29213800000000001</v>
      </c>
      <c r="H7" s="24">
        <v>0.15434500000000001</v>
      </c>
      <c r="I7" s="24">
        <v>6.6116999999999995E-2</v>
      </c>
      <c r="J7" s="24">
        <v>6.5970000000000001E-2</v>
      </c>
      <c r="K7" s="24">
        <v>7.8854999999999995E-2</v>
      </c>
      <c r="L7" s="24">
        <v>9.9041000000000004E-2</v>
      </c>
      <c r="M7" s="24">
        <v>9.6926999999999999E-2</v>
      </c>
      <c r="N7" s="24">
        <v>4.0578000000000003E-2</v>
      </c>
      <c r="O7" s="24">
        <v>2.2228999999999999E-2</v>
      </c>
      <c r="P7" s="24">
        <v>6.2219000000000003E-2</v>
      </c>
      <c r="Q7" s="24">
        <v>0.15081600000000001</v>
      </c>
      <c r="R7" s="24">
        <v>0.22677900000000001</v>
      </c>
      <c r="S7" s="24">
        <v>8.2359000000000002E-2</v>
      </c>
    </row>
    <row r="8" spans="1:19" x14ac:dyDescent="0.2">
      <c r="A8" s="2" t="s">
        <v>23</v>
      </c>
      <c r="B8" s="24">
        <v>0.64623299999999995</v>
      </c>
      <c r="C8" s="24">
        <v>0.51646800000000004</v>
      </c>
      <c r="D8" s="24">
        <v>0.43450699999999998</v>
      </c>
      <c r="E8" s="24">
        <v>0.38629200000000002</v>
      </c>
      <c r="F8" s="24">
        <v>0.34043299999999999</v>
      </c>
      <c r="G8" s="24">
        <v>0.239595</v>
      </c>
      <c r="H8" s="24">
        <v>0.14480699999999999</v>
      </c>
      <c r="I8" s="24">
        <v>8.0698000000000006E-2</v>
      </c>
      <c r="J8" s="24">
        <v>4.3882999999999998E-2</v>
      </c>
      <c r="K8" s="24">
        <v>7.3951000000000003E-2</v>
      </c>
      <c r="L8" s="24">
        <v>0.13371</v>
      </c>
      <c r="M8" s="24">
        <v>6.3015000000000002E-2</v>
      </c>
      <c r="N8" s="24">
        <v>5.6740000000000002E-3</v>
      </c>
      <c r="O8" s="24">
        <v>3.9240999999999998E-2</v>
      </c>
      <c r="P8" s="24">
        <v>9.2291999999999999E-2</v>
      </c>
      <c r="Q8" s="24">
        <v>0.158862</v>
      </c>
      <c r="R8" s="24">
        <v>0.18643199999999999</v>
      </c>
      <c r="S8" s="24">
        <v>5.6280999999999998E-2</v>
      </c>
    </row>
    <row r="9" spans="1:19" x14ac:dyDescent="0.2">
      <c r="A9" s="2" t="s">
        <v>24</v>
      </c>
      <c r="B9" s="24">
        <v>0.668238</v>
      </c>
      <c r="C9" s="24">
        <v>0.53574699999999997</v>
      </c>
      <c r="D9" s="24">
        <v>0.44989000000000001</v>
      </c>
      <c r="E9" s="24">
        <v>0.40285500000000002</v>
      </c>
      <c r="F9" s="24">
        <v>0.379326</v>
      </c>
      <c r="G9" s="24">
        <v>0.31041999999999997</v>
      </c>
      <c r="H9" s="24">
        <v>0.18270800000000001</v>
      </c>
      <c r="I9" s="24">
        <v>0.10712000000000001</v>
      </c>
      <c r="J9" s="24">
        <v>3.6603999999999998E-2</v>
      </c>
      <c r="K9" s="24">
        <v>5.9884E-2</v>
      </c>
      <c r="L9" s="24">
        <v>0.114081</v>
      </c>
      <c r="M9" s="24">
        <v>0.13375600000000001</v>
      </c>
      <c r="N9" s="24">
        <v>2.5847999999999999E-2</v>
      </c>
      <c r="O9" s="24">
        <v>2.5919999999999999E-2</v>
      </c>
      <c r="P9" s="24">
        <v>6.4230999999999996E-2</v>
      </c>
      <c r="Q9" s="24">
        <v>6.1771E-2</v>
      </c>
      <c r="R9" s="24">
        <v>0.42841099999999999</v>
      </c>
      <c r="S9" s="24">
        <v>8.4940000000000002E-2</v>
      </c>
    </row>
    <row r="10" spans="1:19" x14ac:dyDescent="0.2">
      <c r="A10" s="2" t="s">
        <v>25</v>
      </c>
      <c r="B10" s="24">
        <v>0.70169899999999996</v>
      </c>
      <c r="C10" s="24">
        <v>0.54875099999999999</v>
      </c>
      <c r="D10" s="24">
        <v>0.45588800000000002</v>
      </c>
      <c r="E10" s="24">
        <v>0.41256300000000001</v>
      </c>
      <c r="F10" s="24">
        <v>0.394287</v>
      </c>
      <c r="G10" s="24">
        <v>0.309255</v>
      </c>
      <c r="H10" s="24">
        <v>0.187918</v>
      </c>
      <c r="I10" s="24">
        <v>4.3337000000000001E-2</v>
      </c>
      <c r="J10" s="24">
        <v>5.6256E-2</v>
      </c>
      <c r="K10" s="24">
        <v>0.15756700000000001</v>
      </c>
      <c r="L10" s="24">
        <v>0.18876100000000001</v>
      </c>
      <c r="M10" s="24">
        <v>0.104543</v>
      </c>
      <c r="N10" s="24">
        <v>7.4616000000000002E-2</v>
      </c>
      <c r="O10" s="24">
        <v>0.18140300000000001</v>
      </c>
      <c r="P10" s="24">
        <v>0.20178099999999999</v>
      </c>
      <c r="Q10" s="24">
        <v>0.10014199999999999</v>
      </c>
      <c r="R10" s="24">
        <v>0.60801799999999995</v>
      </c>
      <c r="S10" s="24">
        <v>0.16973199999999999</v>
      </c>
    </row>
    <row r="11" spans="1:19" x14ac:dyDescent="0.2">
      <c r="A11" s="2" t="s">
        <v>26</v>
      </c>
      <c r="B11" s="24">
        <v>0.64793400000000001</v>
      </c>
      <c r="C11" s="24">
        <v>0.511822</v>
      </c>
      <c r="D11" s="24">
        <v>0.42347600000000002</v>
      </c>
      <c r="E11" s="24">
        <v>0.36743199999999998</v>
      </c>
      <c r="F11" s="24">
        <v>0.31909700000000002</v>
      </c>
      <c r="G11" s="24">
        <v>0.23660200000000001</v>
      </c>
      <c r="H11" s="24">
        <v>0.163825</v>
      </c>
      <c r="I11" s="24">
        <v>5.8749999999999997E-2</v>
      </c>
      <c r="J11" s="24">
        <v>4.2474999999999999E-2</v>
      </c>
      <c r="K11" s="24">
        <v>0.107769</v>
      </c>
      <c r="L11" s="24">
        <v>0.26214799999999999</v>
      </c>
      <c r="M11" s="24">
        <v>0.16809499999999999</v>
      </c>
      <c r="N11" s="24">
        <v>1.3564E-2</v>
      </c>
      <c r="O11" s="24">
        <v>0.14483699999999999</v>
      </c>
      <c r="P11" s="24">
        <v>0.14459</v>
      </c>
      <c r="Q11" s="24">
        <v>3.5906E-2</v>
      </c>
      <c r="R11" s="24">
        <v>0.57695700000000005</v>
      </c>
      <c r="S11" s="24">
        <v>0.60550999999999999</v>
      </c>
    </row>
    <row r="12" spans="1:19" x14ac:dyDescent="0.2">
      <c r="A12" s="2" t="s">
        <v>27</v>
      </c>
      <c r="B12" s="24">
        <v>0.69442999999999999</v>
      </c>
      <c r="C12" s="24">
        <v>0.55943699999999996</v>
      </c>
      <c r="D12" s="24">
        <v>0.46954800000000002</v>
      </c>
      <c r="E12" s="24">
        <v>0.41220699999999999</v>
      </c>
      <c r="F12" s="24">
        <v>0.36556899999999998</v>
      </c>
      <c r="G12" s="24">
        <v>0.28084500000000001</v>
      </c>
      <c r="H12" s="24">
        <v>0.18928900000000001</v>
      </c>
      <c r="I12" s="24">
        <v>6.9070999999999994E-2</v>
      </c>
      <c r="J12" s="24">
        <v>3.0594E-2</v>
      </c>
      <c r="K12" s="24">
        <v>0.10281899999999999</v>
      </c>
      <c r="L12" s="24">
        <v>0.162248</v>
      </c>
      <c r="M12" s="24">
        <v>0.138957</v>
      </c>
      <c r="N12" s="24">
        <v>5.6287999999999998E-2</v>
      </c>
      <c r="O12" s="24">
        <v>2.8507000000000001E-2</v>
      </c>
      <c r="P12" s="24">
        <v>0.110388</v>
      </c>
      <c r="Q12" s="24">
        <v>8.2348000000000005E-2</v>
      </c>
      <c r="R12" s="24">
        <v>0.25628299999999998</v>
      </c>
      <c r="S12" s="24">
        <v>0.16886499999999999</v>
      </c>
    </row>
    <row r="14" spans="1:19" x14ac:dyDescent="0.2">
      <c r="A14" t="s">
        <v>28</v>
      </c>
      <c r="B14">
        <v>9</v>
      </c>
      <c r="C14">
        <v>9</v>
      </c>
      <c r="D14">
        <v>9</v>
      </c>
      <c r="E14">
        <v>9</v>
      </c>
      <c r="F14">
        <v>9</v>
      </c>
      <c r="G14">
        <v>9</v>
      </c>
      <c r="H14">
        <v>9</v>
      </c>
      <c r="I14">
        <v>9</v>
      </c>
      <c r="J14">
        <v>9</v>
      </c>
      <c r="K14">
        <v>9</v>
      </c>
      <c r="L14">
        <v>9</v>
      </c>
      <c r="M14">
        <v>9</v>
      </c>
      <c r="N14">
        <v>9</v>
      </c>
      <c r="O14">
        <v>9</v>
      </c>
      <c r="P14">
        <v>9</v>
      </c>
      <c r="Q14">
        <v>9</v>
      </c>
      <c r="R14">
        <v>9</v>
      </c>
      <c r="S14">
        <v>9</v>
      </c>
    </row>
    <row r="15" spans="1:19" x14ac:dyDescent="0.2">
      <c r="A15" t="s">
        <v>29</v>
      </c>
      <c r="B15" s="24">
        <v>3.1078999999999999E-2</v>
      </c>
      <c r="C15" s="24">
        <v>2.2483E-2</v>
      </c>
      <c r="D15" s="24">
        <v>1.9200999999999999E-2</v>
      </c>
      <c r="E15" s="24">
        <v>2.3095999999999998E-2</v>
      </c>
      <c r="F15" s="24">
        <v>3.6771999999999999E-2</v>
      </c>
      <c r="G15" s="24">
        <v>5.0051999999999999E-2</v>
      </c>
      <c r="H15" s="24">
        <v>3.3079999999999998E-2</v>
      </c>
      <c r="I15" s="24">
        <v>2.0317999999999999E-2</v>
      </c>
      <c r="J15" s="24">
        <v>1.4109999999999999E-2</v>
      </c>
      <c r="K15" s="24">
        <v>3.5216999999999998E-2</v>
      </c>
      <c r="L15" s="24">
        <v>5.0058999999999999E-2</v>
      </c>
      <c r="M15" s="24">
        <v>5.4038999999999997E-2</v>
      </c>
      <c r="N15" s="24">
        <v>4.6011999999999997E-2</v>
      </c>
      <c r="O15" s="24">
        <v>6.1529E-2</v>
      </c>
      <c r="P15" s="24">
        <v>4.5560999999999997E-2</v>
      </c>
      <c r="Q15" s="24">
        <v>4.3949000000000002E-2</v>
      </c>
      <c r="R15" s="24">
        <v>0.16894500000000001</v>
      </c>
      <c r="S15" s="24">
        <v>0.21445</v>
      </c>
    </row>
    <row r="16" spans="1:19" x14ac:dyDescent="0.2">
      <c r="A16" t="s">
        <v>30</v>
      </c>
      <c r="B16" s="24">
        <v>0.64623299999999995</v>
      </c>
      <c r="C16" s="24">
        <v>0.511822</v>
      </c>
      <c r="D16" s="24">
        <v>0.42347600000000002</v>
      </c>
      <c r="E16" s="24">
        <v>0.36743199999999998</v>
      </c>
      <c r="F16" s="24">
        <v>0.31909700000000002</v>
      </c>
      <c r="G16" s="24">
        <v>0.23660200000000001</v>
      </c>
      <c r="H16" s="24">
        <v>0.14480699999999999</v>
      </c>
      <c r="I16" s="24">
        <v>4.3337000000000001E-2</v>
      </c>
      <c r="J16" s="24">
        <v>2.3064000000000001E-2</v>
      </c>
      <c r="K16" s="24">
        <v>3.2947999999999998E-2</v>
      </c>
      <c r="L16" s="24">
        <v>9.9041000000000004E-2</v>
      </c>
      <c r="M16" s="24">
        <v>6.3015000000000002E-2</v>
      </c>
      <c r="N16" s="24">
        <v>5.6740000000000002E-3</v>
      </c>
      <c r="O16" s="24">
        <v>2.2228999999999999E-2</v>
      </c>
      <c r="P16" s="24">
        <v>6.2219000000000003E-2</v>
      </c>
      <c r="Q16" s="24">
        <v>3.5587000000000001E-2</v>
      </c>
      <c r="R16" s="24">
        <v>0.18643199999999999</v>
      </c>
      <c r="S16" s="24">
        <v>5.6280999999999998E-2</v>
      </c>
    </row>
    <row r="17" spans="1:19" x14ac:dyDescent="0.2">
      <c r="A17" t="s">
        <v>31</v>
      </c>
      <c r="B17" s="24">
        <v>0.74746500000000005</v>
      </c>
      <c r="C17" s="24">
        <v>0.58646299999999996</v>
      </c>
      <c r="D17" s="24">
        <v>0.48808600000000002</v>
      </c>
      <c r="E17" s="24">
        <v>0.44553199999999998</v>
      </c>
      <c r="F17" s="24">
        <v>0.43432399999999999</v>
      </c>
      <c r="G17" s="24">
        <v>0.38160699999999997</v>
      </c>
      <c r="H17" s="24">
        <v>0.249003</v>
      </c>
      <c r="I17" s="24">
        <v>0.10712000000000001</v>
      </c>
      <c r="J17" s="24">
        <v>6.5970000000000001E-2</v>
      </c>
      <c r="K17" s="24">
        <v>0.15756700000000001</v>
      </c>
      <c r="L17" s="24">
        <v>0.26214799999999999</v>
      </c>
      <c r="M17" s="24">
        <v>0.25128600000000001</v>
      </c>
      <c r="N17" s="24">
        <v>0.16028100000000001</v>
      </c>
      <c r="O17" s="24">
        <v>0.18140300000000001</v>
      </c>
      <c r="P17" s="24">
        <v>0.20178099999999999</v>
      </c>
      <c r="Q17" s="24">
        <v>0.158862</v>
      </c>
      <c r="R17" s="24">
        <v>0.60801799999999995</v>
      </c>
      <c r="S17" s="24">
        <v>0.60550999999999999</v>
      </c>
    </row>
    <row r="19" spans="1:19" x14ac:dyDescent="0.2">
      <c r="A19" t="s">
        <v>32</v>
      </c>
      <c r="B19" s="24">
        <v>0.68831600000000004</v>
      </c>
      <c r="C19" s="24">
        <v>0.54515000000000002</v>
      </c>
      <c r="D19" s="24">
        <v>0.45533099999999999</v>
      </c>
      <c r="E19" s="24">
        <v>0.409026</v>
      </c>
      <c r="F19" s="24">
        <v>0.38402900000000001</v>
      </c>
      <c r="G19" s="24">
        <v>0.30593199999999998</v>
      </c>
      <c r="H19" s="24">
        <v>0.188361</v>
      </c>
      <c r="I19" s="24">
        <v>7.0679000000000006E-2</v>
      </c>
      <c r="J19" s="24">
        <v>4.1189999999999997E-2</v>
      </c>
      <c r="K19" s="24">
        <v>8.7267999999999998E-2</v>
      </c>
      <c r="L19" s="24">
        <v>0.15332599999999999</v>
      </c>
      <c r="M19" s="24">
        <v>0.13090399999999999</v>
      </c>
      <c r="N19" s="24">
        <v>5.3435000000000003E-2</v>
      </c>
      <c r="O19" s="24">
        <v>8.5656999999999997E-2</v>
      </c>
      <c r="P19" s="24">
        <v>0.118865</v>
      </c>
      <c r="Q19" s="24">
        <v>9.0949000000000002E-2</v>
      </c>
      <c r="R19" s="24">
        <v>0.36317300000000002</v>
      </c>
      <c r="S19" s="24">
        <v>0.285103</v>
      </c>
    </row>
    <row r="22" spans="1:19" x14ac:dyDescent="0.2">
      <c r="A22" t="s">
        <v>18</v>
      </c>
    </row>
    <row r="24" spans="1:19" x14ac:dyDescent="0.2">
      <c r="A24" t="s">
        <v>12</v>
      </c>
    </row>
    <row r="25" spans="1:19" x14ac:dyDescent="0.2">
      <c r="A25" s="2" t="s">
        <v>19</v>
      </c>
      <c r="B25" s="24">
        <v>0.94899999999999995</v>
      </c>
    </row>
    <row r="26" spans="1:19" x14ac:dyDescent="0.2">
      <c r="A26" s="2" t="s">
        <v>20</v>
      </c>
      <c r="B26" s="24">
        <v>0.94</v>
      </c>
    </row>
    <row r="27" spans="1:19" x14ac:dyDescent="0.2">
      <c r="A27" s="2" t="s">
        <v>21</v>
      </c>
      <c r="B27" s="24">
        <v>1</v>
      </c>
    </row>
    <row r="28" spans="1:19" x14ac:dyDescent="0.2">
      <c r="A28" s="2" t="s">
        <v>22</v>
      </c>
      <c r="B28" s="24">
        <v>1</v>
      </c>
    </row>
    <row r="29" spans="1:19" x14ac:dyDescent="0.2">
      <c r="A29" s="2" t="s">
        <v>23</v>
      </c>
      <c r="B29" s="24">
        <v>1</v>
      </c>
    </row>
    <row r="30" spans="1:19" x14ac:dyDescent="0.2">
      <c r="A30" s="2" t="s">
        <v>24</v>
      </c>
      <c r="B30" s="24">
        <v>1.0549999999999999</v>
      </c>
    </row>
    <row r="31" spans="1:19" x14ac:dyDescent="0.2">
      <c r="A31" s="2" t="s">
        <v>25</v>
      </c>
      <c r="B31" s="24">
        <v>1</v>
      </c>
    </row>
    <row r="32" spans="1:19" x14ac:dyDescent="0.2">
      <c r="A32" s="2" t="s">
        <v>26</v>
      </c>
      <c r="B32" s="24">
        <v>1</v>
      </c>
    </row>
    <row r="33" spans="1:2" x14ac:dyDescent="0.2">
      <c r="A33" s="2" t="s">
        <v>27</v>
      </c>
      <c r="B33" s="24">
        <v>1.087</v>
      </c>
    </row>
    <row r="35" spans="1:2" x14ac:dyDescent="0.2">
      <c r="A35" t="s">
        <v>13</v>
      </c>
      <c r="B35">
        <v>9</v>
      </c>
    </row>
    <row r="36" spans="1:2" x14ac:dyDescent="0.2">
      <c r="A36" t="s">
        <v>14</v>
      </c>
      <c r="B36" s="24">
        <v>4.5999999999999999E-2</v>
      </c>
    </row>
    <row r="37" spans="1:2" x14ac:dyDescent="0.2">
      <c r="A37" t="s">
        <v>15</v>
      </c>
      <c r="B37" s="24">
        <v>0.94</v>
      </c>
    </row>
    <row r="38" spans="1:2" x14ac:dyDescent="0.2">
      <c r="A38" t="s">
        <v>16</v>
      </c>
      <c r="B38" s="24">
        <v>1.087</v>
      </c>
    </row>
    <row r="39" spans="1:2" x14ac:dyDescent="0.2">
      <c r="B39" s="24"/>
    </row>
    <row r="40" spans="1:2" x14ac:dyDescent="0.2">
      <c r="A40" t="s">
        <v>17</v>
      </c>
      <c r="B40" s="24">
        <v>1.004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T14"/>
  <sheetViews>
    <sheetView workbookViewId="0">
      <selection activeCell="D20" sqref="D20"/>
    </sheetView>
  </sheetViews>
  <sheetFormatPr defaultRowHeight="12.75" x14ac:dyDescent="0.2"/>
  <sheetData>
    <row r="2" spans="2:20" x14ac:dyDescent="0.2">
      <c r="B2" s="23" t="s">
        <v>10</v>
      </c>
      <c r="C2" s="23"/>
      <c r="D2" s="23"/>
    </row>
    <row r="4" spans="2:20" x14ac:dyDescent="0.2">
      <c r="B4" s="5" t="s">
        <v>2</v>
      </c>
      <c r="C4" s="3">
        <v>100</v>
      </c>
      <c r="D4" s="3">
        <v>125</v>
      </c>
      <c r="E4" s="3">
        <v>160</v>
      </c>
      <c r="F4" s="3">
        <v>200</v>
      </c>
      <c r="G4" s="3">
        <v>250</v>
      </c>
      <c r="H4" s="3">
        <v>315</v>
      </c>
      <c r="I4" s="3">
        <v>400</v>
      </c>
      <c r="J4" s="3">
        <v>500</v>
      </c>
      <c r="K4" s="3">
        <v>630</v>
      </c>
      <c r="L4" s="3">
        <v>800</v>
      </c>
      <c r="M4" s="3">
        <v>1000</v>
      </c>
      <c r="N4" s="3">
        <v>1250</v>
      </c>
      <c r="O4" s="3">
        <v>1600</v>
      </c>
      <c r="P4" s="3">
        <v>2000</v>
      </c>
      <c r="Q4" s="3">
        <v>2500</v>
      </c>
      <c r="R4" s="3">
        <v>3150</v>
      </c>
      <c r="S4" s="3">
        <v>4000</v>
      </c>
      <c r="T4" s="3">
        <v>5000</v>
      </c>
    </row>
    <row r="5" spans="2:20" x14ac:dyDescent="0.2">
      <c r="B5" s="5" t="s">
        <v>4</v>
      </c>
    </row>
    <row r="6" spans="2:20" x14ac:dyDescent="0.2">
      <c r="B6" s="3">
        <v>1</v>
      </c>
      <c r="C6" s="1">
        <v>0.99</v>
      </c>
      <c r="D6" s="1">
        <v>0.99</v>
      </c>
      <c r="E6" s="1">
        <v>0.98</v>
      </c>
      <c r="F6" s="1">
        <v>0.98</v>
      </c>
      <c r="G6" s="1">
        <v>0.97</v>
      </c>
      <c r="H6" s="1">
        <v>0.98</v>
      </c>
      <c r="I6" s="1">
        <v>0.97</v>
      </c>
      <c r="J6" s="1">
        <v>0.95</v>
      </c>
      <c r="K6" s="1">
        <v>0.94</v>
      </c>
      <c r="L6" s="1">
        <v>0.95</v>
      </c>
      <c r="M6" s="1">
        <v>0.93</v>
      </c>
      <c r="N6" s="1">
        <v>0.93</v>
      </c>
      <c r="O6" s="1">
        <v>0.93</v>
      </c>
      <c r="P6" s="1">
        <v>0.99</v>
      </c>
      <c r="Q6" s="1">
        <v>1</v>
      </c>
      <c r="R6" s="1">
        <v>0.86</v>
      </c>
      <c r="S6" s="1">
        <v>0.76</v>
      </c>
      <c r="T6" s="1">
        <v>0.69</v>
      </c>
    </row>
    <row r="7" spans="2:20" x14ac:dyDescent="0.2">
      <c r="B7" s="3">
        <v>2</v>
      </c>
      <c r="C7" s="1">
        <v>0.99</v>
      </c>
      <c r="D7" s="1">
        <v>0.99</v>
      </c>
      <c r="E7" s="1">
        <v>0.99</v>
      </c>
      <c r="F7" s="1">
        <v>0.98</v>
      </c>
      <c r="G7" s="1">
        <v>0.98</v>
      </c>
      <c r="H7" s="1">
        <v>0.99</v>
      </c>
      <c r="I7" s="1">
        <v>0.99</v>
      </c>
      <c r="J7" s="1">
        <v>0.97</v>
      </c>
      <c r="K7" s="1">
        <v>0.97</v>
      </c>
      <c r="L7" s="1">
        <v>0.97</v>
      </c>
      <c r="M7" s="1">
        <v>0.96</v>
      </c>
      <c r="N7" s="1">
        <v>0.96</v>
      </c>
      <c r="O7" s="1">
        <v>0.96</v>
      </c>
      <c r="P7" s="1">
        <v>1</v>
      </c>
      <c r="Q7" s="1">
        <v>1</v>
      </c>
      <c r="R7" s="1">
        <v>0.9</v>
      </c>
      <c r="S7" s="1">
        <v>0.83</v>
      </c>
      <c r="T7" s="1">
        <v>0.76</v>
      </c>
    </row>
    <row r="8" spans="2:20" x14ac:dyDescent="0.2">
      <c r="B8" s="3">
        <v>3</v>
      </c>
      <c r="C8" s="1">
        <v>0.99</v>
      </c>
      <c r="D8" s="1">
        <v>0.99</v>
      </c>
      <c r="E8" s="1">
        <v>0.98</v>
      </c>
      <c r="F8" s="1">
        <v>0.98</v>
      </c>
      <c r="G8" s="1">
        <v>0.97</v>
      </c>
      <c r="H8" s="1">
        <v>0.98</v>
      </c>
      <c r="I8" s="1">
        <v>0.97</v>
      </c>
      <c r="J8" s="1">
        <v>0.95</v>
      </c>
      <c r="K8" s="1">
        <v>0.94</v>
      </c>
      <c r="L8" s="1">
        <v>0.95</v>
      </c>
      <c r="M8" s="1">
        <v>0.93</v>
      </c>
      <c r="N8" s="1">
        <v>0.93</v>
      </c>
      <c r="O8" s="1">
        <v>0.93</v>
      </c>
      <c r="P8" s="1">
        <v>0.99</v>
      </c>
      <c r="Q8" s="1">
        <v>1</v>
      </c>
      <c r="R8" s="1">
        <v>0.86</v>
      </c>
      <c r="S8" s="1">
        <v>0.76</v>
      </c>
      <c r="T8" s="1">
        <v>0.69</v>
      </c>
    </row>
    <row r="9" spans="2:20" x14ac:dyDescent="0.2">
      <c r="B9" s="3">
        <v>4</v>
      </c>
      <c r="C9" s="1">
        <v>0.99</v>
      </c>
      <c r="D9" s="1">
        <v>0.99</v>
      </c>
      <c r="E9" s="1">
        <v>0.99</v>
      </c>
      <c r="F9" s="1">
        <v>0.98</v>
      </c>
      <c r="G9" s="1">
        <v>0.98</v>
      </c>
      <c r="H9" s="1">
        <v>0.99</v>
      </c>
      <c r="I9" s="1">
        <v>0.99</v>
      </c>
      <c r="J9" s="1">
        <v>0.97</v>
      </c>
      <c r="K9" s="1">
        <v>0.97</v>
      </c>
      <c r="L9" s="1">
        <v>0.97</v>
      </c>
      <c r="M9" s="1">
        <v>0.96</v>
      </c>
      <c r="N9" s="1">
        <v>0.96</v>
      </c>
      <c r="O9" s="1">
        <v>0.96</v>
      </c>
      <c r="P9" s="1">
        <v>1</v>
      </c>
      <c r="Q9" s="1">
        <v>1</v>
      </c>
      <c r="R9" s="1">
        <v>0.9</v>
      </c>
      <c r="S9" s="1">
        <v>0.83</v>
      </c>
      <c r="T9" s="1">
        <v>0.76</v>
      </c>
    </row>
    <row r="10" spans="2:20" x14ac:dyDescent="0.2">
      <c r="B10" s="3">
        <v>5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</row>
    <row r="11" spans="2:20" x14ac:dyDescent="0.2">
      <c r="B11" s="3">
        <v>6</v>
      </c>
      <c r="C11" s="1">
        <v>0.99</v>
      </c>
      <c r="D11" s="1">
        <v>0.99</v>
      </c>
      <c r="E11" s="1">
        <v>0.99</v>
      </c>
      <c r="F11" s="1">
        <v>0.98</v>
      </c>
      <c r="G11" s="1">
        <v>0.98</v>
      </c>
      <c r="H11" s="1">
        <v>0.99</v>
      </c>
      <c r="I11" s="1">
        <v>0.99</v>
      </c>
      <c r="J11" s="1">
        <v>0.97</v>
      </c>
      <c r="K11" s="1">
        <v>0.97</v>
      </c>
      <c r="L11" s="1">
        <v>0.97</v>
      </c>
      <c r="M11" s="1">
        <v>0.96</v>
      </c>
      <c r="N11" s="1">
        <v>0.96</v>
      </c>
      <c r="O11" s="1">
        <v>0.96</v>
      </c>
      <c r="P11" s="1">
        <v>1</v>
      </c>
      <c r="Q11" s="1">
        <v>1</v>
      </c>
      <c r="R11" s="1">
        <v>0.9</v>
      </c>
      <c r="S11" s="1">
        <v>0.83</v>
      </c>
      <c r="T11" s="1">
        <v>0.76</v>
      </c>
    </row>
    <row r="12" spans="2:20" x14ac:dyDescent="0.2">
      <c r="B12" s="3">
        <v>7</v>
      </c>
      <c r="C12" s="1">
        <v>0.99</v>
      </c>
      <c r="D12" s="1">
        <v>0.99</v>
      </c>
      <c r="E12" s="1">
        <v>0.98</v>
      </c>
      <c r="F12" s="1">
        <v>0.98</v>
      </c>
      <c r="G12" s="1">
        <v>0.97</v>
      </c>
      <c r="H12" s="1">
        <v>0.98</v>
      </c>
      <c r="I12" s="1">
        <v>0.97</v>
      </c>
      <c r="J12" s="1">
        <v>0.95</v>
      </c>
      <c r="K12" s="1">
        <v>0.94</v>
      </c>
      <c r="L12" s="1">
        <v>0.95</v>
      </c>
      <c r="M12" s="1">
        <v>0.93</v>
      </c>
      <c r="N12" s="1">
        <v>0.93</v>
      </c>
      <c r="O12" s="1">
        <v>0.93</v>
      </c>
      <c r="P12" s="1">
        <v>0.99</v>
      </c>
      <c r="Q12" s="1">
        <v>1</v>
      </c>
      <c r="R12" s="1">
        <v>0.86</v>
      </c>
      <c r="S12" s="1">
        <v>0.76</v>
      </c>
      <c r="T12" s="1">
        <v>0.69</v>
      </c>
    </row>
    <row r="13" spans="2:20" x14ac:dyDescent="0.2">
      <c r="B13" s="3">
        <v>8</v>
      </c>
      <c r="C13" s="1">
        <v>0.99</v>
      </c>
      <c r="D13" s="1">
        <v>0.99</v>
      </c>
      <c r="E13" s="1">
        <v>0.99</v>
      </c>
      <c r="F13" s="1">
        <v>0.98</v>
      </c>
      <c r="G13" s="1">
        <v>0.98</v>
      </c>
      <c r="H13" s="1">
        <v>0.99</v>
      </c>
      <c r="I13" s="1">
        <v>0.99</v>
      </c>
      <c r="J13" s="1">
        <v>0.97</v>
      </c>
      <c r="K13" s="1">
        <v>0.97</v>
      </c>
      <c r="L13" s="1">
        <v>0.97</v>
      </c>
      <c r="M13" s="1">
        <v>0.96</v>
      </c>
      <c r="N13" s="1">
        <v>0.96</v>
      </c>
      <c r="O13" s="1">
        <v>0.96</v>
      </c>
      <c r="P13" s="1">
        <v>1</v>
      </c>
      <c r="Q13" s="1">
        <v>1</v>
      </c>
      <c r="R13" s="1">
        <v>0.9</v>
      </c>
      <c r="S13" s="1">
        <v>0.83</v>
      </c>
      <c r="T13" s="1">
        <v>0.76</v>
      </c>
    </row>
    <row r="14" spans="2:20" x14ac:dyDescent="0.2">
      <c r="B14" s="3">
        <v>9</v>
      </c>
      <c r="C14" s="1">
        <v>0.99</v>
      </c>
      <c r="D14" s="1">
        <v>0.99</v>
      </c>
      <c r="E14" s="1">
        <v>0.98</v>
      </c>
      <c r="F14" s="1">
        <v>0.98</v>
      </c>
      <c r="G14" s="1">
        <v>0.97</v>
      </c>
      <c r="H14" s="1">
        <v>0.98</v>
      </c>
      <c r="I14" s="1">
        <v>0.97</v>
      </c>
      <c r="J14" s="1">
        <v>0.95</v>
      </c>
      <c r="K14" s="1">
        <v>0.94</v>
      </c>
      <c r="L14" s="1">
        <v>0.95</v>
      </c>
      <c r="M14" s="1">
        <v>0.93</v>
      </c>
      <c r="N14" s="1">
        <v>0.93</v>
      </c>
      <c r="O14" s="1">
        <v>0.93</v>
      </c>
      <c r="P14" s="1">
        <v>0.99</v>
      </c>
      <c r="Q14" s="1">
        <v>1</v>
      </c>
      <c r="R14" s="1">
        <v>0.86</v>
      </c>
      <c r="S14" s="1">
        <v>0.76</v>
      </c>
      <c r="T14" s="1">
        <v>0.69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W 3 l Z T n u Z N E O n A A A A + A A A A B I A H A B D b 2 5 m a W c v U G F j a 2 F n Z S 5 4 b W w g o h g A K K A U A A A A A A A A A A A A A A A A A A A A A A A A A A A A h Y 9 N D o I w G E S v Q r q n P x A M I R 9 l 4 R a M i Y l x 2 9 Q K j V A M L Z a 7 u f B I X k E S R d 2 5 n M m b 5 M 3 j d o d i 6 t r g q g a r e 5 M j h i k K l J H 9 U Z s 6 R 6 M 7 h S k q O G y F P I t a B T N s b D Z Z n a P G u U t G i P c e + x j 3 Q 0 0 i S h k 5 V O V O N q o T o T b W C S M V + q y O / 1 e I w / 4 l w y O 8 S n A S s x i z l A F Z a q i 0 + S L R b I w p k J 8 S 1 m P r x k F x 0 4 a b E s g S g b x f 8 C d Q S w M E F A A C A A g A W 3 l Z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t 5 W U 4 o i k e 4 D g A A A B E A A A A T A B w A R m 9 y b X V s Y X M v U 2 V j d G l v b j E u b S C i G A A o o B Q A A A A A A A A A A A A A A A A A A A A A A A A A A A A r T k 0 u y c z P U w i G 0 I b W A F B L A Q I t A B Q A A g A I A F t 5 W U 5 7 m T R D p w A A A P g A A A A S A A A A A A A A A A A A A A A A A A A A A A B D b 2 5 m a W c v U G F j a 2 F n Z S 5 4 b W x Q S w E C L Q A U A A I A C A B b e V l O D 8 r p q 6 Q A A A D p A A A A E w A A A A A A A A A A A A A A A A D z A A A A W 0 N v b n R l b n R f V H l w Z X N d L n h t b F B L A Q I t A B Q A A g A I A F t 5 W U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N t D J e z i E J R 5 f E e Q / S x R I + A A A A A A I A A A A A A B B m A A A A A Q A A I A A A A A Y I b o T W / O r 4 w Z W a g M J / H m v g 5 S x p H + a 1 Z 1 e B V a X u k 1 J r A A A A A A 6 A A A A A A g A A I A A A A N v M s d N l W Q P O U 7 Y M H E M b S M Z F o h x F o f e e V l 7 l A 4 1 c J w t 8 U A A A A A + z 1 P U R C y 1 D g B k E E C q I P W u m e U P T 4 / L o i w V j 0 f i z q 0 b P a 0 O 4 5 h k i Y 5 7 S r Z Y j z D 8 7 A 2 I / x i f k r g f h i F v h + B t Y B 3 + w T T 8 q 3 D V g 7 c Z j q m + h U n 5 a Q A A A A P 5 J B P o 5 K q T d H 6 / y d 8 c O I N O E X X K i c Q K E x U a a b N 1 c / 6 8 7 b y s B 9 U s 8 B K o P G m A 1 z W S F 0 i P Q d R + m 6 a x T s J / + n T k E l Z Q = < / D a t a M a s h u p > 
</file>

<file path=customXml/itemProps1.xml><?xml version="1.0" encoding="utf-8"?>
<ds:datastoreItem xmlns:ds="http://schemas.openxmlformats.org/officeDocument/2006/customXml" ds:itemID="{6D670DAB-9F9F-438B-BA7F-DDC3A905589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RI</vt:lpstr>
      <vt:lpstr>Short</vt:lpstr>
      <vt:lpstr>Long</vt:lpstr>
      <vt:lpstr>Directivity</vt:lpstr>
    </vt:vector>
  </TitlesOfParts>
  <Company>Acoustics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Han Vertegaal</cp:lastModifiedBy>
  <dcterms:created xsi:type="dcterms:W3CDTF">2009-08-12T08:00:25Z</dcterms:created>
  <dcterms:modified xsi:type="dcterms:W3CDTF">2019-05-15T11:59:52Z</dcterms:modified>
</cp:coreProperties>
</file>